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マイドライブ\03 丸の内プレップ\00 モデリング原稿\01_第1巻\20190902_設例ファイル\"/>
    </mc:Choice>
  </mc:AlternateContent>
  <bookViews>
    <workbookView xWindow="0" yWindow="0" windowWidth="28800" windowHeight="13215"/>
  </bookViews>
  <sheets>
    <sheet name="集計（名前の定義なし）" sheetId="1" r:id="rId1"/>
    <sheet name="集計（名前の定義あり）" sheetId="4" r:id="rId2"/>
    <sheet name="元資料（名前の定義あり）" sheetId="3" r:id="rId3"/>
    <sheet name="元資料（名前の定義なし）" sheetId="2" r:id="rId4"/>
  </sheets>
  <definedNames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"09/11/2019 14:21:37"</definedName>
    <definedName name="IQ_QTD" hidden="1">750000</definedName>
    <definedName name="IQ_TODAY" hidden="1">0</definedName>
    <definedName name="IQ_YTDMONTH" hidden="1">130000</definedName>
    <definedName name="集計横軸">'元資料（名前の定義あり）'!$A$2:$G$2</definedName>
    <definedName name="集計縦軸">'元資料（名前の定義あり）'!$A$2:$A$30</definedName>
    <definedName name="集計範囲">'元資料（名前の定義あり）'!$A$2:$G$30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C6" i="2"/>
  <c r="D6" i="2"/>
  <c r="D9" i="2" s="1"/>
  <c r="D15" i="2" s="1"/>
  <c r="D22" i="2" s="1"/>
  <c r="E6" i="2"/>
  <c r="E9" i="2" s="1"/>
  <c r="E15" i="2" s="1"/>
  <c r="E22" i="2" s="1"/>
  <c r="F6" i="2"/>
  <c r="G6" i="2"/>
  <c r="B9" i="2"/>
  <c r="C9" i="2"/>
  <c r="F9" i="2"/>
  <c r="G9" i="2"/>
  <c r="B13" i="2"/>
  <c r="C13" i="2"/>
  <c r="D13" i="2"/>
  <c r="E13" i="2"/>
  <c r="F13" i="2"/>
  <c r="G13" i="2"/>
  <c r="B15" i="2"/>
  <c r="B22" i="2" s="1"/>
  <c r="C15" i="2"/>
  <c r="C22" i="2" s="1"/>
  <c r="F15" i="2"/>
  <c r="F22" i="2" s="1"/>
  <c r="G15" i="2"/>
  <c r="G22" i="2" s="1"/>
  <c r="B6" i="3"/>
  <c r="B9" i="3" s="1"/>
  <c r="B15" i="3" s="1"/>
  <c r="B22" i="3" s="1"/>
  <c r="C6" i="3"/>
  <c r="I4" i="4" s="1"/>
  <c r="I6" i="4" s="1"/>
  <c r="I9" i="4" s="1"/>
  <c r="D6" i="3"/>
  <c r="E6" i="3"/>
  <c r="F6" i="3"/>
  <c r="F9" i="3" s="1"/>
  <c r="F15" i="3" s="1"/>
  <c r="F22" i="3" s="1"/>
  <c r="G6" i="3"/>
  <c r="E4" i="4" s="1"/>
  <c r="E6" i="4" s="1"/>
  <c r="E9" i="4" s="1"/>
  <c r="D9" i="3"/>
  <c r="E9" i="3"/>
  <c r="B13" i="3"/>
  <c r="C13" i="3"/>
  <c r="D13" i="3"/>
  <c r="E13" i="3"/>
  <c r="F13" i="3"/>
  <c r="G13" i="3"/>
  <c r="D15" i="3"/>
  <c r="D22" i="3" s="1"/>
  <c r="E15" i="3"/>
  <c r="E22" i="3" s="1"/>
  <c r="F4" i="4"/>
  <c r="G4" i="4"/>
  <c r="H4" i="4"/>
  <c r="J4" i="4"/>
  <c r="E5" i="4"/>
  <c r="F5" i="4"/>
  <c r="F6" i="4" s="1"/>
  <c r="F9" i="4" s="1"/>
  <c r="G5" i="4"/>
  <c r="H5" i="4"/>
  <c r="I5" i="4"/>
  <c r="J5" i="4"/>
  <c r="J6" i="4" s="1"/>
  <c r="J9" i="4" s="1"/>
  <c r="G6" i="4"/>
  <c r="H6" i="4"/>
  <c r="H9" i="4" s="1"/>
  <c r="E7" i="4"/>
  <c r="F7" i="4"/>
  <c r="G7" i="4"/>
  <c r="H7" i="4"/>
  <c r="I7" i="4"/>
  <c r="J7" i="4"/>
  <c r="E8" i="4"/>
  <c r="F8" i="4"/>
  <c r="G8" i="4"/>
  <c r="G9" i="4" s="1"/>
  <c r="H8" i="4"/>
  <c r="I8" i="4"/>
  <c r="J8" i="4"/>
  <c r="E12" i="4"/>
  <c r="F12" i="4"/>
  <c r="G12" i="4"/>
  <c r="H12" i="4"/>
  <c r="I12" i="4"/>
  <c r="J12" i="4"/>
  <c r="E4" i="1"/>
  <c r="F4" i="1"/>
  <c r="H4" i="1"/>
  <c r="I4" i="1"/>
  <c r="J4" i="1"/>
  <c r="E5" i="1"/>
  <c r="E6" i="1" s="1"/>
  <c r="E9" i="1" s="1"/>
  <c r="F5" i="1"/>
  <c r="F6" i="1" s="1"/>
  <c r="F9" i="1" s="1"/>
  <c r="G5" i="1"/>
  <c r="H5" i="1"/>
  <c r="I5" i="1"/>
  <c r="I6" i="1" s="1"/>
  <c r="I9" i="1" s="1"/>
  <c r="J5" i="1"/>
  <c r="J6" i="1" s="1"/>
  <c r="J9" i="1" s="1"/>
  <c r="H6" i="1"/>
  <c r="H9" i="1" s="1"/>
  <c r="E7" i="1"/>
  <c r="F7" i="1"/>
  <c r="G7" i="1"/>
  <c r="H7" i="1"/>
  <c r="I7" i="1"/>
  <c r="J7" i="1"/>
  <c r="E8" i="1"/>
  <c r="F8" i="1"/>
  <c r="G8" i="1"/>
  <c r="H8" i="1"/>
  <c r="I8" i="1"/>
  <c r="J8" i="1"/>
  <c r="E12" i="1"/>
  <c r="F12" i="1"/>
  <c r="G12" i="1"/>
  <c r="H12" i="1"/>
  <c r="I12" i="1"/>
  <c r="J12" i="1"/>
  <c r="D27" i="2" l="1"/>
  <c r="H10" i="1"/>
  <c r="E27" i="3"/>
  <c r="G10" i="4"/>
  <c r="E10" i="1"/>
  <c r="G27" i="2"/>
  <c r="E27" i="2"/>
  <c r="G10" i="1"/>
  <c r="D27" i="3"/>
  <c r="H10" i="4"/>
  <c r="F10" i="1"/>
  <c r="F27" i="2"/>
  <c r="I10" i="1"/>
  <c r="C27" i="2"/>
  <c r="F27" i="3"/>
  <c r="F10" i="4"/>
  <c r="B27" i="3"/>
  <c r="J10" i="4"/>
  <c r="J10" i="1"/>
  <c r="B27" i="2"/>
  <c r="G4" i="1"/>
  <c r="G6" i="1" s="1"/>
  <c r="G9" i="1" s="1"/>
  <c r="G9" i="3"/>
  <c r="G15" i="3" s="1"/>
  <c r="G22" i="3" s="1"/>
  <c r="C9" i="3"/>
  <c r="C15" i="3" s="1"/>
  <c r="C22" i="3" s="1"/>
  <c r="H13" i="4" l="1"/>
  <c r="F13" i="4"/>
  <c r="B30" i="3"/>
  <c r="J11" i="4"/>
  <c r="J13" i="4" s="1"/>
  <c r="E11" i="1"/>
  <c r="E13" i="1" s="1"/>
  <c r="G30" i="2"/>
  <c r="I10" i="4"/>
  <c r="C27" i="3"/>
  <c r="F11" i="4"/>
  <c r="F30" i="3"/>
  <c r="C30" i="2"/>
  <c r="I11" i="1"/>
  <c r="I13" i="1" s="1"/>
  <c r="D30" i="3"/>
  <c r="H11" i="4"/>
  <c r="H11" i="1"/>
  <c r="H13" i="1" s="1"/>
  <c r="D30" i="2"/>
  <c r="G11" i="1"/>
  <c r="G13" i="1" s="1"/>
  <c r="E30" i="2"/>
  <c r="G11" i="4"/>
  <c r="G13" i="4" s="1"/>
  <c r="E30" i="3"/>
  <c r="B30" i="2"/>
  <c r="J11" i="1"/>
  <c r="J13" i="1" s="1"/>
  <c r="E10" i="4"/>
  <c r="G27" i="3"/>
  <c r="F30" i="2"/>
  <c r="F11" i="1"/>
  <c r="F13" i="1" s="1"/>
  <c r="G30" i="3" l="1"/>
  <c r="E11" i="4"/>
  <c r="E13" i="4" s="1"/>
  <c r="I11" i="4"/>
  <c r="I13" i="4" s="1"/>
  <c r="C30" i="3"/>
</calcChain>
</file>

<file path=xl/sharedStrings.xml><?xml version="1.0" encoding="utf-8"?>
<sst xmlns="http://schemas.openxmlformats.org/spreadsheetml/2006/main" count="106" uniqueCount="25">
  <si>
    <t xml:space="preserve"> </t>
  </si>
  <si>
    <t>-</t>
  </si>
  <si>
    <t>損益計算書</t>
    <rPh sb="0" eb="2">
      <t>ソンエキ</t>
    </rPh>
    <rPh sb="2" eb="5">
      <t>ケイサンショ</t>
    </rPh>
    <phoneticPr fontId="2"/>
  </si>
  <si>
    <t>財務モデリングブートキャンプ</t>
    <phoneticPr fontId="2"/>
  </si>
  <si>
    <t>事業年度</t>
    <rPh sb="0" eb="2">
      <t>ジギョウ</t>
    </rPh>
    <rPh sb="2" eb="4">
      <t>ネンド</t>
    </rPh>
    <phoneticPr fontId="1"/>
  </si>
  <si>
    <t>売上高</t>
    <rPh sb="0" eb="2">
      <t>ウリアゲ</t>
    </rPh>
    <rPh sb="2" eb="3">
      <t>ダカ</t>
    </rPh>
    <phoneticPr fontId="2"/>
  </si>
  <si>
    <t>売上原価</t>
    <rPh sb="0" eb="2">
      <t>ウリアゲ</t>
    </rPh>
    <rPh sb="2" eb="4">
      <t>ゲンカ</t>
    </rPh>
    <phoneticPr fontId="2"/>
  </si>
  <si>
    <t>売上総利益</t>
    <rPh sb="0" eb="2">
      <t>ウリアゲ</t>
    </rPh>
    <rPh sb="2" eb="5">
      <t>ソウリエキ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</si>
  <si>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</si>
  <si>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営業利益</t>
    <rPh sb="0" eb="2">
      <t>エイギョウ</t>
    </rPh>
    <rPh sb="2" eb="4">
      <t>リエキ</t>
    </rPh>
    <phoneticPr fontId="2"/>
  </si>
  <si>
    <t>販売費及び一般管理費合計</t>
    <rPh sb="0" eb="3">
      <t>ハンバイヒ</t>
    </rPh>
    <rPh sb="3" eb="4">
      <t>オヨ</t>
    </rPh>
    <rPh sb="5" eb="7">
      <t>イッパン</t>
    </rPh>
    <rPh sb="7" eb="10">
      <t>カンリヒ</t>
    </rPh>
    <rPh sb="10" eb="12">
      <t>ゴウケイ</t>
    </rPh>
    <phoneticPr fontId="2"/>
  </si>
  <si>
    <t>販売費及び一般管理費（除く減価償却費）</t>
    <rPh sb="0" eb="4">
      <t>ハンバイヒオヨ</t>
    </rPh>
    <rPh sb="5" eb="10">
      <t>イッパンカンリヒ</t>
    </rPh>
    <rPh sb="11" eb="12">
      <t>ノゾ</t>
    </rPh>
    <rPh sb="13" eb="15">
      <t>ゲンカ</t>
    </rPh>
    <rPh sb="15" eb="17">
      <t>ショウキャク</t>
    </rPh>
    <rPh sb="17" eb="18">
      <t>ヒ</t>
    </rPh>
    <phoneticPr fontId="2"/>
  </si>
  <si>
    <t>支払利息</t>
    <rPh sb="0" eb="2">
      <t>シハライ</t>
    </rPh>
    <rPh sb="2" eb="4">
      <t>リソク</t>
    </rPh>
    <phoneticPr fontId="2"/>
  </si>
  <si>
    <t>売上高（MS事業）</t>
    <rPh sb="0" eb="2">
      <t>ウリアゲ</t>
    </rPh>
    <rPh sb="2" eb="3">
      <t>ダカ</t>
    </rPh>
    <rPh sb="6" eb="8">
      <t>ジギョウ</t>
    </rPh>
    <phoneticPr fontId="2"/>
  </si>
  <si>
    <t>売上高（MA事業）</t>
    <rPh sb="0" eb="2">
      <t>ウリアゲ</t>
    </rPh>
    <rPh sb="2" eb="3">
      <t>ダカ</t>
    </rPh>
    <rPh sb="6" eb="8">
      <t>ジギョウ</t>
    </rPh>
    <phoneticPr fontId="2"/>
  </si>
  <si>
    <t>その他営業外収益</t>
    <rPh sb="2" eb="3">
      <t>タ</t>
    </rPh>
    <rPh sb="3" eb="6">
      <t>エイギョウガイ</t>
    </rPh>
    <rPh sb="6" eb="8">
      <t>シュウエキ</t>
    </rPh>
    <phoneticPr fontId="2"/>
  </si>
  <si>
    <t>その他営業外費用</t>
    <rPh sb="2" eb="3">
      <t>タ</t>
    </rPh>
    <rPh sb="3" eb="6">
      <t>エイギョウガイ</t>
    </rPh>
    <rPh sb="6" eb="8">
      <t>ヒヨウ</t>
    </rPh>
    <phoneticPr fontId="2"/>
  </si>
  <si>
    <t>経常利益</t>
    <rPh sb="0" eb="2">
      <t>ケイジョウ</t>
    </rPh>
    <rPh sb="2" eb="4">
      <t>リエキ</t>
    </rPh>
    <phoneticPr fontId="2"/>
  </si>
  <si>
    <t>事業再構築損失</t>
    <rPh sb="0" eb="2">
      <t>ジギョウ</t>
    </rPh>
    <rPh sb="2" eb="5">
      <t>サイコウチク</t>
    </rPh>
    <rPh sb="5" eb="7">
      <t>ソンシツ</t>
    </rPh>
    <phoneticPr fontId="2"/>
  </si>
  <si>
    <t>固定資産減損損失</t>
    <rPh sb="0" eb="2">
      <t>コテイ</t>
    </rPh>
    <rPh sb="2" eb="4">
      <t>シサン</t>
    </rPh>
    <rPh sb="4" eb="6">
      <t>ゲンソン</t>
    </rPh>
    <rPh sb="6" eb="8">
      <t>ソンシツ</t>
    </rPh>
    <phoneticPr fontId="2"/>
  </si>
  <si>
    <t>その他特別損失</t>
    <rPh sb="2" eb="3">
      <t>タ</t>
    </rPh>
    <rPh sb="3" eb="5">
      <t>トクベツ</t>
    </rPh>
    <rPh sb="5" eb="7">
      <t>ソンシツ</t>
    </rPh>
    <phoneticPr fontId="2"/>
  </si>
  <si>
    <t>税引前当期純利益</t>
    <rPh sb="0" eb="8">
      <t>ゼイビキマエトウキジュンリエキ</t>
    </rPh>
    <phoneticPr fontId="2"/>
  </si>
  <si>
    <t>法人税等</t>
    <rPh sb="0" eb="3">
      <t>ホウジンゼイ</t>
    </rPh>
    <rPh sb="3" eb="4">
      <t>トウ</t>
    </rPh>
    <phoneticPr fontId="2"/>
  </si>
  <si>
    <t>当期純利益</t>
    <rPh sb="0" eb="2">
      <t>トウキ</t>
    </rPh>
    <rPh sb="2" eb="5">
      <t>ジュンリエキ</t>
    </rPh>
    <phoneticPr fontId="2"/>
  </si>
  <si>
    <t>為替差（損）益</t>
    <rPh sb="0" eb="2">
      <t>カワセ</t>
    </rPh>
    <rPh sb="2" eb="3">
      <t>サ</t>
    </rPh>
    <rPh sb="4" eb="5">
      <t>ソン</t>
    </rPh>
    <rPh sb="6" eb="7">
      <t>エキ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</si>
</sst>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;[Red]\(#,##0\);\-"/>
    <numFmt numFmtId="177" formatCode="_(* #,##0_);_(* \(#,##0\)_)\ ;_(* 0_)"/>
    <numFmt numFmtId="178" formatCode="#,##0\ \ ;\(#,##0\)\ ;\ &quot;-&quot;\ "/>
    <numFmt numFmtId="179" formatCode="_ * #,##0\ \ ;_ * \(#,##0\)\ ;_ * &quot;-&quot;_ ;_ @_ 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8"/>
      <name val="Arial"/>
      <family val="2"/>
    </font>
    <font>
      <sz val="1"/>
      <color indexed="9"/>
      <name val="Symbol"/>
      <family val="1"/>
      <charset val="2"/>
    </font>
    <font>
      <b/>
      <sz val="8"/>
      <name val="Arial Unicode MS"/>
      <family val="3"/>
      <charset val="128"/>
    </font>
    <font>
      <sz val="8"/>
      <name val="Arial Unicode MS"/>
      <family val="3"/>
      <charset val="128"/>
    </font>
    <font>
      <sz val="1"/>
      <name val="Symbol"/>
      <family val="1"/>
      <charset val="2"/>
    </font>
    <font>
      <b/>
      <sz val="8"/>
      <color indexed="8"/>
      <name val="Arial Unicode MS"/>
      <family val="3"/>
    </font>
    <font>
      <sz val="8"/>
      <color indexed="8"/>
      <name val="Arial Unicode MS"/>
      <family val="3"/>
    </font>
    <font>
      <sz val="8"/>
      <color rgb="FFFFFFFF"/>
      <name val="Arial Unicode MS"/>
      <family val="3"/>
      <charset val="128"/>
    </font>
    <font>
      <b/>
      <sz val="8"/>
      <color indexed="8"/>
      <name val="Arial Unicode MS"/>
      <family val="3"/>
      <charset val="128"/>
    </font>
    <font>
      <sz val="8"/>
      <color theme="0"/>
      <name val="Arial Unicode MS"/>
      <family val="3"/>
      <charset val="128"/>
    </font>
    <font>
      <b/>
      <sz val="8"/>
      <color theme="0"/>
      <name val="Arial Unicode MS"/>
      <family val="3"/>
      <charset val="128"/>
    </font>
    <font>
      <b/>
      <sz val="8"/>
      <color theme="0"/>
      <name val="Arial Unicode MS"/>
      <family val="3"/>
    </font>
    <font>
      <sz val="8"/>
      <color theme="9" tint="-0.249977111117893"/>
      <name val="Arial Unicode MS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C2D8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07C92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5" fillId="0" borderId="0" applyAlignment="0"/>
  </cellStyleXfs>
  <cellXfs count="33">
    <xf numFmtId="0" fontId="0" fillId="0" borderId="0" xfId="0">
      <alignment vertical="center"/>
    </xf>
    <xf numFmtId="0" fontId="4" fillId="0" borderId="0" xfId="1" applyFont="1"/>
    <xf numFmtId="0" fontId="6" fillId="0" borderId="0" xfId="0" applyFont="1" applyAlignment="1"/>
    <xf numFmtId="0" fontId="7" fillId="0" borderId="0" xfId="0" applyFont="1">
      <alignment vertical="center"/>
    </xf>
    <xf numFmtId="176" fontId="7" fillId="0" borderId="0" xfId="0" applyNumberFormat="1" applyFont="1" applyAlignment="1"/>
    <xf numFmtId="0" fontId="7" fillId="0" borderId="0" xfId="0" applyFont="1" applyAlignment="1"/>
    <xf numFmtId="0" fontId="8" fillId="0" borderId="0" xfId="2" applyFont="1" applyAlignment="1"/>
    <xf numFmtId="0" fontId="9" fillId="0" borderId="0" xfId="1" applyFont="1" applyAlignment="1">
      <alignment horizontal="left" vertical="top"/>
    </xf>
    <xf numFmtId="0" fontId="10" fillId="0" borderId="0" xfId="1" applyFont="1" applyAlignment="1">
      <alignment horizontal="left" vertical="top"/>
    </xf>
    <xf numFmtId="0" fontId="11" fillId="0" borderId="1" xfId="0" applyFont="1" applyFill="1" applyBorder="1">
      <alignment vertical="center"/>
    </xf>
    <xf numFmtId="0" fontId="11" fillId="0" borderId="0" xfId="0" applyNumberFormat="1" applyFont="1" applyFill="1" applyBorder="1">
      <alignment vertical="center"/>
    </xf>
    <xf numFmtId="177" fontId="10" fillId="0" borderId="0" xfId="1" applyNumberFormat="1" applyFont="1" applyAlignment="1">
      <alignment horizontal="left" vertical="top"/>
    </xf>
    <xf numFmtId="0" fontId="10" fillId="0" borderId="0" xfId="1" applyFont="1" applyBorder="1" applyAlignment="1">
      <alignment horizontal="left" vertical="top"/>
    </xf>
    <xf numFmtId="0" fontId="9" fillId="0" borderId="2" xfId="1" applyFont="1" applyBorder="1" applyAlignment="1">
      <alignment horizontal="left" vertical="top"/>
    </xf>
    <xf numFmtId="0" fontId="12" fillId="0" borderId="2" xfId="1" applyFont="1" applyBorder="1" applyAlignment="1">
      <alignment horizontal="left" vertical="top"/>
    </xf>
    <xf numFmtId="0" fontId="7" fillId="0" borderId="2" xfId="0" applyFont="1" applyBorder="1" applyAlignment="1"/>
    <xf numFmtId="0" fontId="6" fillId="0" borderId="2" xfId="0" applyFont="1" applyBorder="1" applyAlignment="1"/>
    <xf numFmtId="0" fontId="10" fillId="0" borderId="0" xfId="1" applyNumberFormat="1" applyFont="1" applyBorder="1" applyAlignment="1">
      <alignment horizontal="right" vertical="top" wrapText="1"/>
    </xf>
    <xf numFmtId="0" fontId="9" fillId="0" borderId="2" xfId="1" applyNumberFormat="1" applyFont="1" applyBorder="1" applyAlignment="1">
      <alignment horizontal="right" vertical="top" wrapText="1"/>
    </xf>
    <xf numFmtId="0" fontId="10" fillId="0" borderId="0" xfId="1" applyNumberFormat="1" applyFont="1" applyAlignment="1">
      <alignment horizontal="left" vertical="top"/>
    </xf>
    <xf numFmtId="0" fontId="10" fillId="0" borderId="0" xfId="1" applyNumberFormat="1" applyFont="1" applyAlignment="1">
      <alignment horizontal="right" vertical="top" wrapText="1"/>
    </xf>
    <xf numFmtId="0" fontId="9" fillId="0" borderId="3" xfId="1" applyNumberFormat="1" applyFont="1" applyBorder="1" applyAlignment="1">
      <alignment horizontal="right" vertical="top" wrapText="1"/>
    </xf>
    <xf numFmtId="178" fontId="7" fillId="0" borderId="2" xfId="0" applyNumberFormat="1" applyFont="1" applyFill="1" applyBorder="1" applyAlignment="1"/>
    <xf numFmtId="179" fontId="7" fillId="0" borderId="2" xfId="0" applyNumberFormat="1" applyFont="1" applyFill="1" applyBorder="1" applyAlignment="1"/>
    <xf numFmtId="0" fontId="13" fillId="2" borderId="0" xfId="0" applyFont="1" applyFill="1" applyBorder="1">
      <alignment vertical="center"/>
    </xf>
    <xf numFmtId="0" fontId="13" fillId="2" borderId="0" xfId="0" applyFont="1" applyFill="1" applyBorder="1" applyAlignment="1">
      <alignment horizontal="right" vertical="center"/>
    </xf>
    <xf numFmtId="0" fontId="13" fillId="2" borderId="0" xfId="0" applyNumberFormat="1" applyFont="1" applyFill="1" applyBorder="1">
      <alignment vertical="center"/>
    </xf>
    <xf numFmtId="0" fontId="14" fillId="2" borderId="0" xfId="1" applyFont="1" applyFill="1" applyBorder="1" applyAlignment="1"/>
    <xf numFmtId="0" fontId="15" fillId="2" borderId="0" xfId="1" applyFont="1" applyFill="1" applyBorder="1" applyAlignment="1"/>
    <xf numFmtId="0" fontId="15" fillId="2" borderId="0" xfId="1" applyFont="1" applyFill="1" applyBorder="1" applyAlignment="1">
      <alignment wrapText="1"/>
    </xf>
    <xf numFmtId="0" fontId="15" fillId="2" borderId="0" xfId="1" applyFont="1" applyFill="1" applyBorder="1" applyAlignment="1">
      <alignment horizontal="right" wrapText="1"/>
    </xf>
    <xf numFmtId="179" fontId="16" fillId="0" borderId="0" xfId="0" applyNumberFormat="1" applyFont="1" applyAlignment="1"/>
    <xf numFmtId="178" fontId="16" fillId="0" borderId="0" xfId="0" applyNumberFormat="1" applyFont="1" applyAlignment="1"/>
  </cellXfs>
  <cellStyles count="3">
    <cellStyle name="Invisible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6"/>
  <sheetViews>
    <sheetView showGridLines="0" tabSelected="1" zoomScale="160" zoomScaleNormal="160" workbookViewId="0">
      <pane xSplit="4" ySplit="2" topLeftCell="E3" activePane="bottomRight" state="frozen"/>
      <selection activeCell="B2" sqref="B2"/>
      <selection pane="topRight" activeCell="B2" sqref="B2"/>
      <selection pane="bottomLeft" activeCell="B2" sqref="B2"/>
      <selection pane="bottomRight" activeCell="E4" sqref="E4"/>
    </sheetView>
  </sheetViews>
  <sheetFormatPr defaultColWidth="0" defaultRowHeight="13.5" zeroHeight="1" x14ac:dyDescent="0.15"/>
  <cols>
    <col min="1" max="10" width="9" customWidth="1"/>
    <col min="11" max="12" width="9" hidden="1" customWidth="1"/>
    <col min="13" max="16" width="0" hidden="1" customWidth="1"/>
    <col min="17" max="16384" width="9" hidden="1"/>
  </cols>
  <sheetData>
    <row r="1" spans="1:12" x14ac:dyDescent="0.15">
      <c r="A1" s="24" t="s">
        <v>3</v>
      </c>
      <c r="B1" s="24"/>
      <c r="C1" s="24"/>
      <c r="D1" s="24"/>
      <c r="E1" s="24"/>
      <c r="F1" s="24"/>
      <c r="G1" s="24"/>
      <c r="H1" s="24"/>
      <c r="I1" s="24"/>
      <c r="J1" s="24"/>
      <c r="K1" s="9"/>
      <c r="L1" s="9"/>
    </row>
    <row r="2" spans="1:12" x14ac:dyDescent="0.15">
      <c r="A2" s="24"/>
      <c r="B2" s="24"/>
      <c r="C2" s="24"/>
      <c r="D2" s="25" t="s">
        <v>4</v>
      </c>
      <c r="E2" s="26">
        <v>2012</v>
      </c>
      <c r="F2" s="26">
        <v>2013</v>
      </c>
      <c r="G2" s="26">
        <v>2014</v>
      </c>
      <c r="H2" s="26">
        <v>2015</v>
      </c>
      <c r="I2" s="26">
        <v>2016</v>
      </c>
      <c r="J2" s="26">
        <v>2017</v>
      </c>
      <c r="K2" s="10"/>
      <c r="L2" s="10"/>
    </row>
    <row r="3" spans="1:12" x14ac:dyDescent="0.15">
      <c r="A3" s="3"/>
      <c r="B3" s="3"/>
      <c r="C3" s="3"/>
      <c r="D3" s="3"/>
      <c r="E3" s="3" t="s">
        <v>0</v>
      </c>
      <c r="F3" s="3" t="s">
        <v>0</v>
      </c>
      <c r="G3" s="3"/>
      <c r="H3" s="3"/>
      <c r="I3" s="3"/>
      <c r="J3" s="3"/>
      <c r="K3" s="3"/>
      <c r="L3" s="3"/>
    </row>
    <row r="4" spans="1:12" x14ac:dyDescent="0.25">
      <c r="A4" s="5" t="s">
        <v>5</v>
      </c>
      <c r="B4" s="5"/>
      <c r="C4" s="4"/>
      <c r="D4" s="4"/>
      <c r="E4" s="31">
        <f>INDEX('元資料（名前の定義なし）'!$A$2:$G$30,MATCH($A4,'元資料（名前の定義なし）'!$A$2:$A$30,),MATCH(E$2,'元資料（名前の定義なし）'!$A$2:$G$2,))</f>
        <v>3326.74</v>
      </c>
      <c r="F4" s="31">
        <f>INDEX('元資料（名前の定義なし）'!$A$2:$G$30,MATCH($A4,'元資料（名前の定義なし）'!$A$2:$A$30,),MATCH(F$2,'元資料（名前の定義なし）'!$A$2:$G$2,))</f>
        <v>4510.8050000000003</v>
      </c>
      <c r="G4" s="31">
        <f>INDEX('元資料（名前の定義なし）'!$A$2:$G$30,MATCH($A4,'元資料（名前の定義なし）'!$A$2:$A$30,),MATCH(G$2,'元資料（名前の定義なし）'!$A$2:$G$2,))</f>
        <v>3518.68</v>
      </c>
      <c r="H4" s="31">
        <f>INDEX('元資料（名前の定義なし）'!$A$2:$G$30,MATCH($A4,'元資料（名前の定義なし）'!$A$2:$A$30,),MATCH(H$2,'元資料（名前の定義なし）'!$A$2:$G$2,))</f>
        <v>4116.8969999999999</v>
      </c>
      <c r="I4" s="31">
        <f>INDEX('元資料（名前の定義なし）'!$A$2:$G$30,MATCH($A4,'元資料（名前の定義なし）'!$A$2:$A$30,),MATCH(I$2,'元資料（名前の定義なし）'!$A$2:$G$2,))</f>
        <v>3492.69</v>
      </c>
      <c r="J4" s="31">
        <f>INDEX('元資料（名前の定義なし）'!$A$2:$G$30,MATCH($A4,'元資料（名前の定義なし）'!$A$2:$A$30,),MATCH(J$2,'元資料（名前の定義なし）'!$A$2:$G$2,))</f>
        <v>3744.03</v>
      </c>
      <c r="K4" s="5"/>
      <c r="L4" s="5"/>
    </row>
    <row r="5" spans="1:12" x14ac:dyDescent="0.25">
      <c r="A5" s="5" t="s">
        <v>6</v>
      </c>
      <c r="B5" s="5"/>
      <c r="C5" s="2"/>
      <c r="D5" s="2"/>
      <c r="E5" s="31">
        <f>INDEX('元資料（名前の定義なし）'!$A$2:$G$30,MATCH($A5,'元資料（名前の定義なし）'!$A$2:$A$30,),MATCH(E$2,'元資料（名前の定義なし）'!$A$2:$G$2,))</f>
        <v>-1298.172</v>
      </c>
      <c r="F5" s="31">
        <f>INDEX('元資料（名前の定義なし）'!$A$2:$G$30,MATCH($A5,'元資料（名前の定義なし）'!$A$2:$A$30,),MATCH(F$2,'元資料（名前の定義なし）'!$A$2:$G$2,))</f>
        <v>-1694.096</v>
      </c>
      <c r="G5" s="31">
        <f>INDEX('元資料（名前の定義なし）'!$A$2:$G$30,MATCH($A5,'元資料（名前の定義なし）'!$A$2:$A$30,),MATCH(G$2,'元資料（名前の定義なし）'!$A$2:$G$2,))</f>
        <v>-1361.1369999999999</v>
      </c>
      <c r="H5" s="31">
        <f>INDEX('元資料（名前の定義なし）'!$A$2:$G$30,MATCH($A5,'元資料（名前の定義なし）'!$A$2:$A$30,),MATCH(H$2,'元資料（名前の定義なし）'!$A$2:$G$2,))</f>
        <v>-1541.462</v>
      </c>
      <c r="I5" s="31">
        <f>INDEX('元資料（名前の定義なし）'!$A$2:$G$30,MATCH($A5,'元資料（名前の定義なし）'!$A$2:$A$30,),MATCH(I$2,'元資料（名前の定義なし）'!$A$2:$G$2,))</f>
        <v>-1408.848</v>
      </c>
      <c r="J5" s="31">
        <f>INDEX('元資料（名前の定義なし）'!$A$2:$G$30,MATCH($A5,'元資料（名前の定義なし）'!$A$2:$A$30,),MATCH(J$2,'元資料（名前の定義なし）'!$A$2:$G$2,))</f>
        <v>-1430.46</v>
      </c>
      <c r="K5" s="2"/>
      <c r="L5" s="2"/>
    </row>
    <row r="6" spans="1:12" x14ac:dyDescent="0.25">
      <c r="A6" s="15" t="s">
        <v>7</v>
      </c>
      <c r="B6" s="15"/>
      <c r="C6" s="16"/>
      <c r="D6" s="16"/>
      <c r="E6" s="23">
        <f t="shared" ref="E6:J6" si="0">SUM(E4:E5)</f>
        <v>2028.5679999999998</v>
      </c>
      <c r="F6" s="23">
        <f t="shared" si="0"/>
        <v>2816.7090000000003</v>
      </c>
      <c r="G6" s="23">
        <f t="shared" si="0"/>
        <v>2157.5429999999997</v>
      </c>
      <c r="H6" s="23">
        <f t="shared" si="0"/>
        <v>2575.4349999999999</v>
      </c>
      <c r="I6" s="23">
        <f t="shared" si="0"/>
        <v>2083.8420000000001</v>
      </c>
      <c r="J6" s="23">
        <f t="shared" si="0"/>
        <v>2313.5700000000002</v>
      </c>
      <c r="K6" s="2"/>
      <c r="L6" s="2"/>
    </row>
    <row r="7" spans="1:12" x14ac:dyDescent="0.25">
      <c r="A7" s="5" t="s">
        <v>11</v>
      </c>
      <c r="B7" s="5"/>
      <c r="C7" s="2"/>
      <c r="D7" s="2"/>
      <c r="E7" s="31">
        <f>INDEX('元資料（名前の定義なし）'!$A$2:$G$30,MATCH($A7,'元資料（名前の定義なし）'!$A$2:$A$30,),MATCH(E$2,'元資料（名前の定義なし）'!$A$2:$G$2,))</f>
        <v>-2037.662</v>
      </c>
      <c r="F7" s="31">
        <f>INDEX('元資料（名前の定義なし）'!$A$2:$G$30,MATCH($A7,'元資料（名前の定義なし）'!$A$2:$A$30,),MATCH(F$2,'元資料（名前の定義なし）'!$A$2:$G$2,))</f>
        <v>-2454.402</v>
      </c>
      <c r="G7" s="31">
        <f>INDEX('元資料（名前の定義なし）'!$A$2:$G$30,MATCH($A7,'元資料（名前の定義なし）'!$A$2:$A$30,),MATCH(G$2,'元資料（名前の定義なし）'!$A$2:$G$2,))</f>
        <v>-2056.3029999999999</v>
      </c>
      <c r="H7" s="31">
        <f>INDEX('元資料（名前の定義なし）'!$A$2:$G$30,MATCH($A7,'元資料（名前の定義なし）'!$A$2:$A$30,),MATCH(H$2,'元資料（名前の定義なし）'!$A$2:$G$2,))</f>
        <v>-2375.6320000000001</v>
      </c>
      <c r="I7" s="31">
        <f>INDEX('元資料（名前の定義なし）'!$A$2:$G$30,MATCH($A7,'元資料（名前の定義なし）'!$A$2:$A$30,),MATCH(I$2,'元資料（名前の定義なし）'!$A$2:$G$2,))</f>
        <v>-1999.269</v>
      </c>
      <c r="J7" s="31">
        <f>INDEX('元資料（名前の定義なし）'!$A$2:$G$30,MATCH($A7,'元資料（名前の定義なし）'!$A$2:$A$30,),MATCH(J$2,'元資料（名前の定義なし）'!$A$2:$G$2,))</f>
        <v>-2155.3719999999998</v>
      </c>
      <c r="K7" s="2"/>
      <c r="L7" s="2"/>
    </row>
    <row r="8" spans="1:12" x14ac:dyDescent="0.25">
      <c r="A8" s="5" t="s">
        <v>8</v>
      </c>
      <c r="B8" s="5"/>
      <c r="C8" s="2"/>
      <c r="D8" s="2"/>
      <c r="E8" s="31">
        <f>INDEX('元資料（名前の定義なし）'!$A$2:$G$30,MATCH($A8,'元資料（名前の定義なし）'!$A$2:$A$30,),MATCH(E$2,'元資料（名前の定義なし）'!$A$2:$G$2,))</f>
        <v>0</v>
      </c>
      <c r="F8" s="31">
        <f>INDEX('元資料（名前の定義なし）'!$A$2:$G$30,MATCH($A8,'元資料（名前の定義なし）'!$A$2:$A$30,),MATCH(F$2,'元資料（名前の定義なし）'!$A$2:$G$2,))</f>
        <v>0</v>
      </c>
      <c r="G8" s="31">
        <f>INDEX('元資料（名前の定義なし）'!$A$2:$G$30,MATCH($A8,'元資料（名前の定義なし）'!$A$2:$A$30,),MATCH(G$2,'元資料（名前の定義なし）'!$A$2:$G$2,))</f>
        <v>0</v>
      </c>
      <c r="H8" s="31">
        <f>INDEX('元資料（名前の定義なし）'!$A$2:$G$30,MATCH($A8,'元資料（名前の定義なし）'!$A$2:$A$30,),MATCH(H$2,'元資料（名前の定義なし）'!$A$2:$G$2,))</f>
        <v>0</v>
      </c>
      <c r="I8" s="31">
        <f>INDEX('元資料（名前の定義なし）'!$A$2:$G$30,MATCH($A8,'元資料（名前の定義なし）'!$A$2:$A$30,),MATCH(I$2,'元資料（名前の定義なし）'!$A$2:$G$2,))</f>
        <v>0</v>
      </c>
      <c r="J8" s="31">
        <f>INDEX('元資料（名前の定義なし）'!$A$2:$G$30,MATCH($A8,'元資料（名前の定義なし）'!$A$2:$A$30,),MATCH(J$2,'元資料（名前の定義なし）'!$A$2:$G$2,))</f>
        <v>0</v>
      </c>
      <c r="K8" s="2"/>
      <c r="L8" s="2"/>
    </row>
    <row r="9" spans="1:12" x14ac:dyDescent="0.25">
      <c r="A9" s="15" t="s">
        <v>9</v>
      </c>
      <c r="B9" s="15"/>
      <c r="C9" s="16"/>
      <c r="D9" s="16"/>
      <c r="E9" s="23">
        <f t="shared" ref="E9:J9" si="1">SUM(E6:E8)</f>
        <v>-9.0940000000002783</v>
      </c>
      <c r="F9" s="23">
        <f t="shared" si="1"/>
        <v>362.30700000000024</v>
      </c>
      <c r="G9" s="23">
        <f t="shared" si="1"/>
        <v>101.23999999999978</v>
      </c>
      <c r="H9" s="23">
        <f t="shared" si="1"/>
        <v>199.80299999999988</v>
      </c>
      <c r="I9" s="23">
        <f t="shared" si="1"/>
        <v>84.573000000000093</v>
      </c>
      <c r="J9" s="23">
        <f t="shared" si="1"/>
        <v>158.19800000000032</v>
      </c>
      <c r="K9" s="2"/>
      <c r="L9" s="2"/>
    </row>
    <row r="10" spans="1:12" x14ac:dyDescent="0.25">
      <c r="A10" s="5" t="s">
        <v>17</v>
      </c>
      <c r="B10" s="5"/>
      <c r="C10" s="2"/>
      <c r="D10" s="2"/>
      <c r="E10" s="31">
        <f>INDEX('元資料（名前の定義なし）'!$A$2:$G$30,MATCH($A10,'元資料（名前の定義なし）'!$A$2:$A$30,),MATCH(E$2,'元資料（名前の定義なし）'!$A$2:$G$2,))</f>
        <v>-27.382000000000282</v>
      </c>
      <c r="F10" s="31">
        <f>INDEX('元資料（名前の定義なし）'!$A$2:$G$30,MATCH($A10,'元資料（名前の定義なし）'!$A$2:$A$30,),MATCH(F$2,'元資料（名前の定義なし）'!$A$2:$G$2,))</f>
        <v>358.30700000000024</v>
      </c>
      <c r="G10" s="31">
        <f>INDEX('元資料（名前の定義なし）'!$A$2:$G$30,MATCH($A10,'元資料（名前の定義なし）'!$A$2:$A$30,),MATCH(G$2,'元資料（名前の定義なし）'!$A$2:$G$2,))</f>
        <v>83.70399999999978</v>
      </c>
      <c r="H10" s="31">
        <f>INDEX('元資料（名前の定義なし）'!$A$2:$G$30,MATCH($A10,'元資料（名前の定義なし）'!$A$2:$A$30,),MATCH(H$2,'元資料（名前の定義なし）'!$A$2:$G$2,))</f>
        <v>195.1399999999999</v>
      </c>
      <c r="I10" s="31">
        <f>INDEX('元資料（名前の定義なし）'!$A$2:$G$30,MATCH($A10,'元資料（名前の定義なし）'!$A$2:$A$30,),MATCH(I$2,'元資料（名前の定義なし）'!$A$2:$G$2,))</f>
        <v>74.657000000000096</v>
      </c>
      <c r="J10" s="31">
        <f>INDEX('元資料（名前の定義なし）'!$A$2:$G$30,MATCH($A10,'元資料（名前の定義なし）'!$A$2:$A$30,),MATCH(J$2,'元資料（名前の定義なし）'!$A$2:$G$2,))</f>
        <v>141.83800000000031</v>
      </c>
      <c r="K10" s="2"/>
      <c r="L10" s="2"/>
    </row>
    <row r="11" spans="1:12" x14ac:dyDescent="0.25">
      <c r="A11" s="5" t="s">
        <v>21</v>
      </c>
      <c r="B11" s="5"/>
      <c r="C11" s="2"/>
      <c r="D11" s="2"/>
      <c r="E11" s="31">
        <f>INDEX('元資料（名前の定義なし）'!$A$2:$G$30,MATCH($A11,'元資料（名前の定義なし）'!$A$2:$A$30,),MATCH(E$2,'元資料（名前の定義なし）'!$A$2:$G$2,))</f>
        <v>-35.282000000000281</v>
      </c>
      <c r="F11" s="31">
        <f>INDEX('元資料（名前の定義なし）'!$A$2:$G$30,MATCH($A11,'元資料（名前の定義なし）'!$A$2:$A$30,),MATCH(F$2,'元資料（名前の定義なし）'!$A$2:$G$2,))</f>
        <v>346.10700000000026</v>
      </c>
      <c r="G11" s="31">
        <f>INDEX('元資料（名前の定義なし）'!$A$2:$G$30,MATCH($A11,'元資料（名前の定義なし）'!$A$2:$A$30,),MATCH(G$2,'元資料（名前の定義なし）'!$A$2:$G$2,))</f>
        <v>62.403999999999769</v>
      </c>
      <c r="H11" s="31">
        <f>INDEX('元資料（名前の定義なし）'!$A$2:$G$30,MATCH($A11,'元資料（名前の定義なし）'!$A$2:$A$30,),MATCH(H$2,'元資料（名前の定義なし）'!$A$2:$G$2,))</f>
        <v>44.139999999999901</v>
      </c>
      <c r="I11" s="31">
        <f>INDEX('元資料（名前の定義なし）'!$A$2:$G$30,MATCH($A11,'元資料（名前の定義なし）'!$A$2:$A$30,),MATCH(I$2,'元資料（名前の定義なし）'!$A$2:$G$2,))</f>
        <v>60.257000000000097</v>
      </c>
      <c r="J11" s="31">
        <f>INDEX('元資料（名前の定義なし）'!$A$2:$G$30,MATCH($A11,'元資料（名前の定義なし）'!$A$2:$A$30,),MATCH(J$2,'元資料（名前の定義なし）'!$A$2:$G$2,))</f>
        <v>71.738000000000298</v>
      </c>
      <c r="K11" s="2"/>
      <c r="L11" s="2"/>
    </row>
    <row r="12" spans="1:12" x14ac:dyDescent="0.25">
      <c r="A12" s="5" t="s">
        <v>22</v>
      </c>
      <c r="B12" s="5"/>
      <c r="C12" s="2"/>
      <c r="D12" s="2"/>
      <c r="E12" s="31">
        <f>INDEX('元資料（名前の定義なし）'!$A$2:$G$30,MATCH($A12,'元資料（名前の定義なし）'!$A$2:$A$30,),MATCH(E$2,'元資料（名前の定義なし）'!$A$2:$G$2,))</f>
        <v>-11.2</v>
      </c>
      <c r="F12" s="31">
        <f>INDEX('元資料（名前の定義なし）'!$A$2:$G$30,MATCH($A12,'元資料（名前の定義なし）'!$A$2:$A$30,),MATCH(F$2,'元資料（名前の定義なし）'!$A$2:$G$2,))</f>
        <v>-129.934</v>
      </c>
      <c r="G12" s="31">
        <f>INDEX('元資料（名前の定義なし）'!$A$2:$G$30,MATCH($A12,'元資料（名前の定義なし）'!$A$2:$A$30,),MATCH(G$2,'元資料（名前の定義なし）'!$A$2:$G$2,))</f>
        <v>-16.030999999999999</v>
      </c>
      <c r="H12" s="31">
        <f>INDEX('元資料（名前の定義なし）'!$A$2:$G$30,MATCH($A12,'元資料（名前の定義なし）'!$A$2:$A$30,),MATCH(H$2,'元資料（名前の定義なし）'!$A$2:$G$2,))</f>
        <v>-18.649000000000001</v>
      </c>
      <c r="I12" s="31">
        <f>INDEX('元資料（名前の定義なし）'!$A$2:$G$30,MATCH($A12,'元資料（名前の定義なし）'!$A$2:$A$30,),MATCH(I$2,'元資料（名前の定義なし）'!$A$2:$G$2,))</f>
        <v>-44.636000000000003</v>
      </c>
      <c r="J12" s="31">
        <f>INDEX('元資料（名前の定義なし）'!$A$2:$G$30,MATCH($A12,'元資料（名前の定義なし）'!$A$2:$A$30,),MATCH(J$2,'元資料（名前の定義なし）'!$A$2:$G$2,))</f>
        <v>-47.332999999999998</v>
      </c>
      <c r="K12" s="2"/>
      <c r="L12" s="2"/>
    </row>
    <row r="13" spans="1:12" x14ac:dyDescent="0.25">
      <c r="A13" s="15" t="s">
        <v>23</v>
      </c>
      <c r="B13" s="15"/>
      <c r="C13" s="16"/>
      <c r="D13" s="16"/>
      <c r="E13" s="23">
        <f t="shared" ref="E13:J13" si="2">SUM(E9:E12)</f>
        <v>-82.958000000000837</v>
      </c>
      <c r="F13" s="23">
        <f t="shared" si="2"/>
        <v>936.78700000000072</v>
      </c>
      <c r="G13" s="23">
        <f t="shared" si="2"/>
        <v>231.31699999999933</v>
      </c>
      <c r="H13" s="23">
        <f t="shared" si="2"/>
        <v>420.43399999999963</v>
      </c>
      <c r="I13" s="23">
        <f t="shared" si="2"/>
        <v>174.85100000000028</v>
      </c>
      <c r="J13" s="23">
        <f t="shared" si="2"/>
        <v>324.44100000000094</v>
      </c>
      <c r="K13" s="2"/>
      <c r="L13" s="2"/>
    </row>
    <row r="14" spans="1:12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idden="1" x14ac:dyDescent="0.2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6"/>
  <sheetViews>
    <sheetView showGridLines="0" zoomScale="160" zoomScaleNormal="160" workbookViewId="0">
      <pane xSplit="4" ySplit="2" topLeftCell="E3" activePane="bottomRight" state="frozen"/>
      <selection activeCell="E9" sqref="E9"/>
      <selection pane="topRight" activeCell="E9" sqref="E9"/>
      <selection pane="bottomLeft" activeCell="E9" sqref="E9"/>
      <selection pane="bottomRight" activeCell="E4" sqref="E4"/>
    </sheetView>
  </sheetViews>
  <sheetFormatPr defaultColWidth="0" defaultRowHeight="13.5" zeroHeight="1" x14ac:dyDescent="0.15"/>
  <cols>
    <col min="1" max="10" width="9" customWidth="1"/>
    <col min="11" max="12" width="9" hidden="1" customWidth="1"/>
    <col min="13" max="16" width="0" hidden="1" customWidth="1"/>
    <col min="17" max="16384" width="9" hidden="1"/>
  </cols>
  <sheetData>
    <row r="1" spans="1:12" x14ac:dyDescent="0.15">
      <c r="A1" s="24" t="s">
        <v>3</v>
      </c>
      <c r="B1" s="24"/>
      <c r="C1" s="24"/>
      <c r="D1" s="24"/>
      <c r="E1" s="24"/>
      <c r="F1" s="24"/>
      <c r="G1" s="24"/>
      <c r="H1" s="24"/>
      <c r="I1" s="24"/>
      <c r="J1" s="24"/>
      <c r="K1" s="9"/>
      <c r="L1" s="9"/>
    </row>
    <row r="2" spans="1:12" x14ac:dyDescent="0.15">
      <c r="A2" s="24"/>
      <c r="B2" s="24"/>
      <c r="C2" s="24"/>
      <c r="D2" s="25" t="s">
        <v>4</v>
      </c>
      <c r="E2" s="26">
        <v>2012</v>
      </c>
      <c r="F2" s="26">
        <v>2013</v>
      </c>
      <c r="G2" s="26">
        <v>2014</v>
      </c>
      <c r="H2" s="26">
        <v>2015</v>
      </c>
      <c r="I2" s="26">
        <v>2016</v>
      </c>
      <c r="J2" s="26">
        <v>2017</v>
      </c>
      <c r="K2" s="10"/>
      <c r="L2" s="10"/>
    </row>
    <row r="3" spans="1:12" x14ac:dyDescent="0.15">
      <c r="A3" s="3"/>
      <c r="B3" s="3"/>
      <c r="C3" s="3"/>
      <c r="D3" s="3"/>
      <c r="E3" s="3" t="s">
        <v>0</v>
      </c>
      <c r="F3" s="3" t="s">
        <v>0</v>
      </c>
      <c r="G3" s="3"/>
      <c r="H3" s="3"/>
      <c r="I3" s="3"/>
      <c r="J3" s="3"/>
      <c r="K3" s="3"/>
      <c r="L3" s="3"/>
    </row>
    <row r="4" spans="1:12" x14ac:dyDescent="0.25">
      <c r="A4" s="5" t="s">
        <v>5</v>
      </c>
      <c r="B4" s="5"/>
      <c r="C4" s="4"/>
      <c r="D4" s="4"/>
      <c r="E4" s="32">
        <f t="shared" ref="E4:J12" si="0">INDEX(集計範囲,MATCH($A4,集計縦軸,),MATCH(E$2,集計横軸,))</f>
        <v>3326.74</v>
      </c>
      <c r="F4" s="32">
        <f t="shared" si="0"/>
        <v>4510.8050000000003</v>
      </c>
      <c r="G4" s="32">
        <f t="shared" si="0"/>
        <v>3518.68</v>
      </c>
      <c r="H4" s="32">
        <f t="shared" si="0"/>
        <v>4116.8969999999999</v>
      </c>
      <c r="I4" s="32">
        <f t="shared" si="0"/>
        <v>3492.69</v>
      </c>
      <c r="J4" s="32">
        <f t="shared" si="0"/>
        <v>3744.03</v>
      </c>
      <c r="K4" s="5"/>
      <c r="L4" s="5"/>
    </row>
    <row r="5" spans="1:12" x14ac:dyDescent="0.25">
      <c r="A5" s="5" t="s">
        <v>6</v>
      </c>
      <c r="B5" s="5"/>
      <c r="C5" s="2"/>
      <c r="D5" s="2"/>
      <c r="E5" s="32">
        <f t="shared" si="0"/>
        <v>-1298.172</v>
      </c>
      <c r="F5" s="32">
        <f t="shared" si="0"/>
        <v>-1694.096</v>
      </c>
      <c r="G5" s="32">
        <f t="shared" si="0"/>
        <v>-1361.1369999999999</v>
      </c>
      <c r="H5" s="32">
        <f t="shared" si="0"/>
        <v>-1541.462</v>
      </c>
      <c r="I5" s="32">
        <f t="shared" si="0"/>
        <v>-1408.848</v>
      </c>
      <c r="J5" s="32">
        <f t="shared" si="0"/>
        <v>-1430.46</v>
      </c>
      <c r="K5" s="2"/>
      <c r="L5" s="2"/>
    </row>
    <row r="6" spans="1:12" x14ac:dyDescent="0.25">
      <c r="A6" s="15" t="s">
        <v>7</v>
      </c>
      <c r="B6" s="15"/>
      <c r="C6" s="16"/>
      <c r="D6" s="16"/>
      <c r="E6" s="22">
        <f t="shared" ref="E6:J6" si="1">SUM(E4:E5)</f>
        <v>2028.5679999999998</v>
      </c>
      <c r="F6" s="22">
        <f t="shared" si="1"/>
        <v>2816.7090000000003</v>
      </c>
      <c r="G6" s="22">
        <f t="shared" si="1"/>
        <v>2157.5429999999997</v>
      </c>
      <c r="H6" s="22">
        <f t="shared" si="1"/>
        <v>2575.4349999999999</v>
      </c>
      <c r="I6" s="22">
        <f t="shared" si="1"/>
        <v>2083.8420000000001</v>
      </c>
      <c r="J6" s="22">
        <f t="shared" si="1"/>
        <v>2313.5700000000002</v>
      </c>
      <c r="K6" s="2"/>
      <c r="L6" s="2"/>
    </row>
    <row r="7" spans="1:12" x14ac:dyDescent="0.25">
      <c r="A7" s="5" t="s">
        <v>11</v>
      </c>
      <c r="B7" s="5"/>
      <c r="C7" s="2"/>
      <c r="D7" s="2"/>
      <c r="E7" s="32">
        <f t="shared" si="0"/>
        <v>-2037.662</v>
      </c>
      <c r="F7" s="32">
        <f t="shared" si="0"/>
        <v>-2454.402</v>
      </c>
      <c r="G7" s="32">
        <f t="shared" si="0"/>
        <v>-2056.3029999999999</v>
      </c>
      <c r="H7" s="32">
        <f t="shared" si="0"/>
        <v>-2375.6320000000001</v>
      </c>
      <c r="I7" s="32">
        <f t="shared" si="0"/>
        <v>-1999.269</v>
      </c>
      <c r="J7" s="32">
        <f t="shared" si="0"/>
        <v>-2155.3719999999998</v>
      </c>
      <c r="K7" s="2"/>
      <c r="L7" s="2"/>
    </row>
    <row r="8" spans="1:12" x14ac:dyDescent="0.25">
      <c r="A8" s="5" t="s">
        <v>8</v>
      </c>
      <c r="B8" s="5"/>
      <c r="C8" s="2"/>
      <c r="D8" s="2"/>
      <c r="E8" s="32">
        <f t="shared" si="0"/>
        <v>0</v>
      </c>
      <c r="F8" s="32">
        <f t="shared" si="0"/>
        <v>0</v>
      </c>
      <c r="G8" s="32">
        <f t="shared" si="0"/>
        <v>0</v>
      </c>
      <c r="H8" s="32">
        <f t="shared" si="0"/>
        <v>0</v>
      </c>
      <c r="I8" s="32">
        <f t="shared" si="0"/>
        <v>0</v>
      </c>
      <c r="J8" s="32">
        <f t="shared" si="0"/>
        <v>0</v>
      </c>
      <c r="K8" s="2"/>
      <c r="L8" s="2"/>
    </row>
    <row r="9" spans="1:12" x14ac:dyDescent="0.25">
      <c r="A9" s="15" t="s">
        <v>9</v>
      </c>
      <c r="B9" s="15"/>
      <c r="C9" s="16"/>
      <c r="D9" s="16"/>
      <c r="E9" s="22">
        <f t="shared" ref="E9:J9" si="2">SUM(E6:E8)</f>
        <v>-9.0940000000002783</v>
      </c>
      <c r="F9" s="22">
        <f t="shared" si="2"/>
        <v>362.30700000000024</v>
      </c>
      <c r="G9" s="22">
        <f t="shared" si="2"/>
        <v>101.23999999999978</v>
      </c>
      <c r="H9" s="22">
        <f t="shared" si="2"/>
        <v>199.80299999999988</v>
      </c>
      <c r="I9" s="22">
        <f t="shared" si="2"/>
        <v>84.573000000000093</v>
      </c>
      <c r="J9" s="22">
        <f t="shared" si="2"/>
        <v>158.19800000000032</v>
      </c>
      <c r="K9" s="2"/>
      <c r="L9" s="2"/>
    </row>
    <row r="10" spans="1:12" x14ac:dyDescent="0.25">
      <c r="A10" s="5" t="s">
        <v>17</v>
      </c>
      <c r="B10" s="5"/>
      <c r="C10" s="2"/>
      <c r="D10" s="2"/>
      <c r="E10" s="32">
        <f t="shared" si="0"/>
        <v>-27.382000000000282</v>
      </c>
      <c r="F10" s="32">
        <f t="shared" si="0"/>
        <v>358.30700000000024</v>
      </c>
      <c r="G10" s="32">
        <f t="shared" si="0"/>
        <v>83.70399999999978</v>
      </c>
      <c r="H10" s="32">
        <f t="shared" si="0"/>
        <v>195.1399999999999</v>
      </c>
      <c r="I10" s="32">
        <f t="shared" si="0"/>
        <v>74.657000000000096</v>
      </c>
      <c r="J10" s="32">
        <f t="shared" si="0"/>
        <v>141.83800000000031</v>
      </c>
      <c r="K10" s="2"/>
      <c r="L10" s="2"/>
    </row>
    <row r="11" spans="1:12" x14ac:dyDescent="0.25">
      <c r="A11" s="5" t="s">
        <v>21</v>
      </c>
      <c r="B11" s="5"/>
      <c r="C11" s="2"/>
      <c r="D11" s="2"/>
      <c r="E11" s="32">
        <f t="shared" si="0"/>
        <v>-35.282000000000281</v>
      </c>
      <c r="F11" s="32">
        <f t="shared" si="0"/>
        <v>346.10700000000026</v>
      </c>
      <c r="G11" s="32">
        <f t="shared" si="0"/>
        <v>62.403999999999769</v>
      </c>
      <c r="H11" s="32">
        <f t="shared" si="0"/>
        <v>44.139999999999901</v>
      </c>
      <c r="I11" s="32">
        <f t="shared" si="0"/>
        <v>60.257000000000097</v>
      </c>
      <c r="J11" s="32">
        <f t="shared" si="0"/>
        <v>71.738000000000298</v>
      </c>
      <c r="K11" s="2"/>
      <c r="L11" s="2"/>
    </row>
    <row r="12" spans="1:12" x14ac:dyDescent="0.25">
      <c r="A12" s="5" t="s">
        <v>22</v>
      </c>
      <c r="B12" s="5"/>
      <c r="C12" s="2"/>
      <c r="D12" s="2"/>
      <c r="E12" s="32">
        <f t="shared" si="0"/>
        <v>-11.2</v>
      </c>
      <c r="F12" s="32">
        <f t="shared" si="0"/>
        <v>-129.934</v>
      </c>
      <c r="G12" s="32">
        <f t="shared" si="0"/>
        <v>-16.030999999999999</v>
      </c>
      <c r="H12" s="32">
        <f t="shared" si="0"/>
        <v>-18.649000000000001</v>
      </c>
      <c r="I12" s="32">
        <f t="shared" si="0"/>
        <v>-44.636000000000003</v>
      </c>
      <c r="J12" s="32">
        <f t="shared" si="0"/>
        <v>-47.332999999999998</v>
      </c>
      <c r="K12" s="2"/>
      <c r="L12" s="2"/>
    </row>
    <row r="13" spans="1:12" x14ac:dyDescent="0.25">
      <c r="A13" s="15" t="s">
        <v>23</v>
      </c>
      <c r="B13" s="15"/>
      <c r="C13" s="16"/>
      <c r="D13" s="16"/>
      <c r="E13" s="22">
        <f t="shared" ref="E13:J13" si="3">SUM(E9:E12)</f>
        <v>-82.958000000000837</v>
      </c>
      <c r="F13" s="22">
        <f t="shared" si="3"/>
        <v>936.78700000000072</v>
      </c>
      <c r="G13" s="22">
        <f t="shared" si="3"/>
        <v>231.31699999999933</v>
      </c>
      <c r="H13" s="22">
        <f t="shared" si="3"/>
        <v>420.43399999999963</v>
      </c>
      <c r="I13" s="22">
        <f t="shared" si="3"/>
        <v>174.85100000000028</v>
      </c>
      <c r="J13" s="22">
        <f t="shared" si="3"/>
        <v>324.44100000000094</v>
      </c>
      <c r="K13" s="2"/>
      <c r="L13" s="2"/>
    </row>
    <row r="14" spans="1:12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idden="1" x14ac:dyDescent="0.2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outlinePr summaryBelow="0" summaryRight="0"/>
    <pageSetUpPr autoPageBreaks="0"/>
  </sheetPr>
  <dimension ref="A1:IU115"/>
  <sheetViews>
    <sheetView showGridLines="0" zoomScale="160" zoomScaleNormal="160" workbookViewId="0">
      <selection activeCell="A2" sqref="A2:G30"/>
    </sheetView>
  </sheetViews>
  <sheetFormatPr defaultColWidth="0" defaultRowHeight="11.25" zeroHeight="1" x14ac:dyDescent="0.2"/>
  <cols>
    <col min="1" max="1" width="40.125" style="1" customWidth="1"/>
    <col min="2" max="7" width="13" style="1" customWidth="1"/>
    <col min="8" max="255" width="0" style="1" hidden="1" customWidth="1"/>
    <col min="256" max="16384" width="9" style="1" hidden="1"/>
  </cols>
  <sheetData>
    <row r="1" spans="1:255" ht="12.75" x14ac:dyDescent="0.25">
      <c r="A1" s="27" t="s">
        <v>2</v>
      </c>
      <c r="B1" s="28"/>
      <c r="C1" s="28"/>
      <c r="D1" s="28"/>
      <c r="E1" s="28"/>
      <c r="F1" s="28"/>
      <c r="G1" s="28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</row>
    <row r="2" spans="1:255" ht="12.75" x14ac:dyDescent="0.25">
      <c r="A2" s="29"/>
      <c r="B2" s="30">
        <v>2017</v>
      </c>
      <c r="C2" s="30">
        <v>2016</v>
      </c>
      <c r="D2" s="30">
        <v>2015</v>
      </c>
      <c r="E2" s="30">
        <v>2014</v>
      </c>
      <c r="F2" s="30">
        <v>2013</v>
      </c>
      <c r="G2" s="30">
        <v>2012</v>
      </c>
    </row>
    <row r="3" spans="1:255" ht="12.75" x14ac:dyDescent="0.2">
      <c r="A3" s="7" t="s">
        <v>0</v>
      </c>
      <c r="B3" s="8"/>
      <c r="C3" s="8"/>
      <c r="D3" s="8"/>
      <c r="E3" s="8"/>
      <c r="F3" s="8"/>
      <c r="G3" s="8"/>
    </row>
    <row r="4" spans="1:255" ht="12.75" x14ac:dyDescent="0.2">
      <c r="A4" s="12" t="s">
        <v>13</v>
      </c>
      <c r="B4" s="17">
        <v>3744.03</v>
      </c>
      <c r="C4" s="17">
        <v>3492.69</v>
      </c>
      <c r="D4" s="17">
        <v>4116.8969999999999</v>
      </c>
      <c r="E4" s="17">
        <v>3518.68</v>
      </c>
      <c r="F4" s="17">
        <v>4510.8050000000003</v>
      </c>
      <c r="G4" s="17">
        <v>3326.74</v>
      </c>
    </row>
    <row r="5" spans="1:255" ht="12.75" x14ac:dyDescent="0.2">
      <c r="A5" s="12" t="s">
        <v>14</v>
      </c>
      <c r="B5" s="17" t="s">
        <v>1</v>
      </c>
      <c r="C5" s="17" t="s">
        <v>1</v>
      </c>
      <c r="D5" s="17" t="s">
        <v>1</v>
      </c>
      <c r="E5" s="17" t="s">
        <v>1</v>
      </c>
      <c r="F5" s="17" t="s">
        <v>1</v>
      </c>
      <c r="G5" s="17" t="s">
        <v>1</v>
      </c>
    </row>
    <row r="6" spans="1:255" ht="12.75" x14ac:dyDescent="0.2">
      <c r="A6" s="14" t="s">
        <v>5</v>
      </c>
      <c r="B6" s="18">
        <f t="shared" ref="B6:G6" si="0">SUM(B4:B5)</f>
        <v>3744.03</v>
      </c>
      <c r="C6" s="18">
        <f t="shared" si="0"/>
        <v>3492.69</v>
      </c>
      <c r="D6" s="18">
        <f t="shared" si="0"/>
        <v>4116.8969999999999</v>
      </c>
      <c r="E6" s="18">
        <f t="shared" si="0"/>
        <v>3518.68</v>
      </c>
      <c r="F6" s="18">
        <f t="shared" si="0"/>
        <v>4510.8050000000003</v>
      </c>
      <c r="G6" s="18">
        <f t="shared" si="0"/>
        <v>3326.74</v>
      </c>
    </row>
    <row r="7" spans="1:255" ht="12.75" x14ac:dyDescent="0.2">
      <c r="A7" s="8"/>
      <c r="B7" s="19"/>
      <c r="C7" s="19"/>
      <c r="D7" s="19"/>
      <c r="E7" s="19"/>
      <c r="F7" s="19"/>
      <c r="G7" s="19"/>
    </row>
    <row r="8" spans="1:255" ht="12.75" x14ac:dyDescent="0.2">
      <c r="A8" s="8" t="s">
        <v>6</v>
      </c>
      <c r="B8" s="20">
        <v>-1430.46</v>
      </c>
      <c r="C8" s="20">
        <v>-1408.848</v>
      </c>
      <c r="D8" s="20">
        <v>-1541.462</v>
      </c>
      <c r="E8" s="20">
        <v>-1361.1369999999999</v>
      </c>
      <c r="F8" s="20">
        <v>-1694.096</v>
      </c>
      <c r="G8" s="20">
        <v>-1298.172</v>
      </c>
    </row>
    <row r="9" spans="1:255" ht="12.75" x14ac:dyDescent="0.2">
      <c r="A9" s="13" t="s">
        <v>7</v>
      </c>
      <c r="B9" s="18">
        <f t="shared" ref="B9:G9" si="1">SUM(B6,B8)</f>
        <v>2313.5700000000002</v>
      </c>
      <c r="C9" s="18">
        <f t="shared" si="1"/>
        <v>2083.8420000000001</v>
      </c>
      <c r="D9" s="18">
        <f t="shared" si="1"/>
        <v>2575.4349999999999</v>
      </c>
      <c r="E9" s="18">
        <f t="shared" si="1"/>
        <v>2157.5429999999997</v>
      </c>
      <c r="F9" s="18">
        <f t="shared" si="1"/>
        <v>2816.7090000000003</v>
      </c>
      <c r="G9" s="18">
        <f t="shared" si="1"/>
        <v>2028.5679999999998</v>
      </c>
    </row>
    <row r="10" spans="1:255" ht="12.75" x14ac:dyDescent="0.2">
      <c r="A10" s="8"/>
      <c r="B10" s="19"/>
      <c r="C10" s="19"/>
      <c r="D10" s="19"/>
      <c r="E10" s="19"/>
      <c r="F10" s="19"/>
      <c r="G10" s="19"/>
    </row>
    <row r="11" spans="1:255" ht="12.75" x14ac:dyDescent="0.2">
      <c r="A11" s="8" t="s">
        <v>11</v>
      </c>
      <c r="B11" s="20">
        <v>-2155.3719999999998</v>
      </c>
      <c r="C11" s="20">
        <v>-1999.269</v>
      </c>
      <c r="D11" s="20">
        <v>-2375.6320000000001</v>
      </c>
      <c r="E11" s="20">
        <v>-2056.3029999999999</v>
      </c>
      <c r="F11" s="20">
        <v>-2454.402</v>
      </c>
      <c r="G11" s="20">
        <v>-2037.662</v>
      </c>
    </row>
    <row r="12" spans="1:255" ht="12.75" x14ac:dyDescent="0.2">
      <c r="A12" s="8" t="s">
        <v>8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255" ht="12.75" x14ac:dyDescent="0.2">
      <c r="A13" s="13" t="s">
        <v>10</v>
      </c>
      <c r="B13" s="18">
        <f t="shared" ref="B13:G13" si="2">SUM(B11:B12)</f>
        <v>-2155.3719999999998</v>
      </c>
      <c r="C13" s="18">
        <f t="shared" si="2"/>
        <v>-1999.269</v>
      </c>
      <c r="D13" s="18">
        <f t="shared" si="2"/>
        <v>-2375.6320000000001</v>
      </c>
      <c r="E13" s="18">
        <f t="shared" si="2"/>
        <v>-2056.3029999999999</v>
      </c>
      <c r="F13" s="18">
        <f t="shared" si="2"/>
        <v>-2454.402</v>
      </c>
      <c r="G13" s="18">
        <f t="shared" si="2"/>
        <v>-2037.662</v>
      </c>
    </row>
    <row r="14" spans="1:255" ht="12.75" x14ac:dyDescent="0.2">
      <c r="A14" s="8"/>
      <c r="B14" s="19"/>
      <c r="C14" s="19"/>
      <c r="D14" s="19"/>
      <c r="E14" s="19"/>
      <c r="F14" s="19"/>
      <c r="G14" s="19"/>
    </row>
    <row r="15" spans="1:255" ht="12.75" x14ac:dyDescent="0.2">
      <c r="A15" s="13" t="s">
        <v>9</v>
      </c>
      <c r="B15" s="18">
        <f t="shared" ref="B15:G15" si="3">B9+B13</f>
        <v>158.19800000000032</v>
      </c>
      <c r="C15" s="18">
        <f t="shared" si="3"/>
        <v>84.573000000000093</v>
      </c>
      <c r="D15" s="18">
        <f t="shared" si="3"/>
        <v>199.80299999999988</v>
      </c>
      <c r="E15" s="18">
        <f t="shared" si="3"/>
        <v>101.23999999999978</v>
      </c>
      <c r="F15" s="18">
        <f t="shared" si="3"/>
        <v>362.30700000000024</v>
      </c>
      <c r="G15" s="18">
        <f t="shared" si="3"/>
        <v>-9.0940000000002783</v>
      </c>
    </row>
    <row r="16" spans="1:255" ht="12.75" x14ac:dyDescent="0.2">
      <c r="A16" s="8"/>
      <c r="B16" s="19"/>
      <c r="C16" s="19"/>
      <c r="D16" s="19"/>
      <c r="E16" s="19"/>
      <c r="F16" s="19"/>
      <c r="G16" s="19"/>
    </row>
    <row r="17" spans="1:7" ht="12.75" x14ac:dyDescent="0.2">
      <c r="A17" s="8" t="s">
        <v>12</v>
      </c>
      <c r="B17" s="20">
        <v>-18.3</v>
      </c>
      <c r="C17" s="20">
        <v>-23</v>
      </c>
      <c r="D17" s="20">
        <v>-11.2</v>
      </c>
      <c r="E17" s="20">
        <v>-22.6</v>
      </c>
      <c r="F17" s="20">
        <v>-10.5</v>
      </c>
      <c r="G17" s="20">
        <v>-23.1</v>
      </c>
    </row>
    <row r="18" spans="1:7" ht="12.75" x14ac:dyDescent="0.2">
      <c r="A18" s="8" t="s">
        <v>15</v>
      </c>
      <c r="B18" s="20">
        <v>3.94</v>
      </c>
      <c r="C18" s="20">
        <v>6.0839999999999996</v>
      </c>
      <c r="D18" s="20">
        <v>3.637</v>
      </c>
      <c r="E18" s="20">
        <v>4.3529999999999998</v>
      </c>
      <c r="F18" s="20">
        <v>3.2</v>
      </c>
      <c r="G18" s="20">
        <v>4.4119999999999999</v>
      </c>
    </row>
    <row r="19" spans="1:7" ht="12.75" x14ac:dyDescent="0.2">
      <c r="A19" s="8"/>
      <c r="B19" s="19"/>
      <c r="C19" s="19"/>
      <c r="D19" s="19"/>
      <c r="E19" s="19"/>
      <c r="F19" s="19"/>
      <c r="G19" s="19"/>
    </row>
    <row r="20" spans="1:7" ht="12.75" x14ac:dyDescent="0.2">
      <c r="A20" s="8" t="s">
        <v>24</v>
      </c>
      <c r="B20" s="20">
        <v>-2</v>
      </c>
      <c r="C20" s="20">
        <v>7</v>
      </c>
      <c r="D20" s="20">
        <v>2.9</v>
      </c>
      <c r="E20" s="20">
        <v>0.71099999999999997</v>
      </c>
      <c r="F20" s="20">
        <v>3.3</v>
      </c>
      <c r="G20" s="20">
        <v>0.4</v>
      </c>
    </row>
    <row r="21" spans="1:7" ht="12.75" x14ac:dyDescent="0.2">
      <c r="A21" s="8" t="s">
        <v>16</v>
      </c>
      <c r="B21" s="20" t="s">
        <v>1</v>
      </c>
      <c r="C21" s="20" t="s">
        <v>1</v>
      </c>
      <c r="D21" s="20" t="s">
        <v>1</v>
      </c>
      <c r="E21" s="20" t="s">
        <v>1</v>
      </c>
      <c r="F21" s="20" t="s">
        <v>1</v>
      </c>
      <c r="G21" s="20" t="s">
        <v>1</v>
      </c>
    </row>
    <row r="22" spans="1:7" ht="12.75" x14ac:dyDescent="0.2">
      <c r="A22" s="13" t="s">
        <v>17</v>
      </c>
      <c r="B22" s="18">
        <f t="shared" ref="B22:G22" si="4">SUM(B15,B17:B18,B20:B21)</f>
        <v>141.83800000000031</v>
      </c>
      <c r="C22" s="18">
        <f t="shared" si="4"/>
        <v>74.657000000000096</v>
      </c>
      <c r="D22" s="18">
        <f t="shared" si="4"/>
        <v>195.1399999999999</v>
      </c>
      <c r="E22" s="18">
        <f t="shared" si="4"/>
        <v>83.70399999999978</v>
      </c>
      <c r="F22" s="18">
        <f t="shared" si="4"/>
        <v>358.30700000000024</v>
      </c>
      <c r="G22" s="18">
        <f t="shared" si="4"/>
        <v>-27.382000000000282</v>
      </c>
    </row>
    <row r="23" spans="1:7" ht="12.75" x14ac:dyDescent="0.2">
      <c r="A23" s="8"/>
      <c r="B23" s="19"/>
      <c r="C23" s="19"/>
      <c r="D23" s="19"/>
      <c r="E23" s="19"/>
      <c r="F23" s="19"/>
      <c r="G23" s="19"/>
    </row>
    <row r="24" spans="1:7" ht="12.75" x14ac:dyDescent="0.2">
      <c r="A24" s="8" t="s">
        <v>18</v>
      </c>
      <c r="B24" s="20">
        <v>-14.9</v>
      </c>
      <c r="C24" s="20" t="s">
        <v>1</v>
      </c>
      <c r="D24" s="20">
        <v>-95.3</v>
      </c>
      <c r="E24" s="20">
        <v>-0.9</v>
      </c>
      <c r="F24" s="20" t="s">
        <v>1</v>
      </c>
      <c r="G24" s="20" t="s">
        <v>1</v>
      </c>
    </row>
    <row r="25" spans="1:7" ht="12.75" x14ac:dyDescent="0.2">
      <c r="A25" s="8" t="s">
        <v>19</v>
      </c>
      <c r="B25" s="20">
        <v>-45</v>
      </c>
      <c r="C25" s="20">
        <v>-14.4</v>
      </c>
      <c r="D25" s="20">
        <v>-46.7</v>
      </c>
      <c r="E25" s="20">
        <v>-18.2</v>
      </c>
      <c r="F25" s="20">
        <v>-7.4</v>
      </c>
      <c r="G25" s="20">
        <v>-7.9</v>
      </c>
    </row>
    <row r="26" spans="1:7" ht="12.75" x14ac:dyDescent="0.2">
      <c r="A26" s="8" t="s">
        <v>20</v>
      </c>
      <c r="B26" s="20">
        <v>-10.199999999999999</v>
      </c>
      <c r="C26" s="20" t="s">
        <v>1</v>
      </c>
      <c r="D26" s="20">
        <v>-9</v>
      </c>
      <c r="E26" s="20">
        <v>-2.2000000000000002</v>
      </c>
      <c r="F26" s="20">
        <v>-4.8</v>
      </c>
      <c r="G26" s="20" t="s">
        <v>1</v>
      </c>
    </row>
    <row r="27" spans="1:7" ht="12.75" x14ac:dyDescent="0.2">
      <c r="A27" s="13" t="s">
        <v>21</v>
      </c>
      <c r="B27" s="18">
        <f t="shared" ref="B27:G27" si="5">SUM(B22,B24:B26)</f>
        <v>71.738000000000298</v>
      </c>
      <c r="C27" s="18">
        <f t="shared" si="5"/>
        <v>60.257000000000097</v>
      </c>
      <c r="D27" s="18">
        <f t="shared" si="5"/>
        <v>44.139999999999901</v>
      </c>
      <c r="E27" s="18">
        <f t="shared" si="5"/>
        <v>62.403999999999769</v>
      </c>
      <c r="F27" s="18">
        <f t="shared" si="5"/>
        <v>346.10700000000026</v>
      </c>
      <c r="G27" s="21">
        <f t="shared" si="5"/>
        <v>-35.282000000000281</v>
      </c>
    </row>
    <row r="28" spans="1:7" ht="12.75" x14ac:dyDescent="0.2">
      <c r="A28" s="8"/>
      <c r="B28" s="19"/>
      <c r="C28" s="19"/>
      <c r="D28" s="19"/>
      <c r="E28" s="19"/>
      <c r="F28" s="19"/>
      <c r="G28" s="19"/>
    </row>
    <row r="29" spans="1:7" ht="12.75" x14ac:dyDescent="0.2">
      <c r="A29" s="8" t="s">
        <v>22</v>
      </c>
      <c r="B29" s="20">
        <v>-47.332999999999998</v>
      </c>
      <c r="C29" s="20">
        <v>-44.636000000000003</v>
      </c>
      <c r="D29" s="20">
        <v>-18.649000000000001</v>
      </c>
      <c r="E29" s="20">
        <v>-16.030999999999999</v>
      </c>
      <c r="F29" s="20">
        <v>-129.934</v>
      </c>
      <c r="G29" s="20">
        <v>-11.2</v>
      </c>
    </row>
    <row r="30" spans="1:7" ht="12.75" x14ac:dyDescent="0.2">
      <c r="A30" s="13" t="s">
        <v>23</v>
      </c>
      <c r="B30" s="18">
        <f t="shared" ref="B30:G30" si="6">SUM(B27,B29)</f>
        <v>24.4050000000003</v>
      </c>
      <c r="C30" s="18">
        <f t="shared" si="6"/>
        <v>15.621000000000095</v>
      </c>
      <c r="D30" s="18">
        <f t="shared" si="6"/>
        <v>25.4909999999999</v>
      </c>
      <c r="E30" s="18">
        <f t="shared" si="6"/>
        <v>46.37299999999977</v>
      </c>
      <c r="F30" s="18">
        <f t="shared" si="6"/>
        <v>216.17300000000026</v>
      </c>
      <c r="G30" s="18">
        <f t="shared" si="6"/>
        <v>-46.482000000000284</v>
      </c>
    </row>
    <row r="31" spans="1:7" ht="12.75" x14ac:dyDescent="0.2">
      <c r="A31" s="8"/>
      <c r="B31" s="11"/>
      <c r="C31" s="11"/>
      <c r="D31" s="11"/>
      <c r="E31" s="11"/>
      <c r="F31" s="11"/>
      <c r="G31" s="11"/>
    </row>
    <row r="32" spans="1:7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</sheetData>
  <phoneticPr fontId="2"/>
  <pageMargins left="0.2" right="0.2" top="0.5" bottom="0.5" header="0.5" footer="0.5"/>
  <pageSetup fitToWidth="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 summaryRight="0"/>
    <pageSetUpPr autoPageBreaks="0"/>
  </sheetPr>
  <dimension ref="A1:IU115"/>
  <sheetViews>
    <sheetView showGridLines="0" zoomScale="160" zoomScaleNormal="160" workbookViewId="0">
      <selection activeCell="A2" sqref="A2:G30"/>
    </sheetView>
  </sheetViews>
  <sheetFormatPr defaultColWidth="0" defaultRowHeight="11.25" zeroHeight="1" x14ac:dyDescent="0.2"/>
  <cols>
    <col min="1" max="1" width="40.125" style="1" customWidth="1"/>
    <col min="2" max="7" width="13" style="1" customWidth="1"/>
    <col min="8" max="255" width="0" style="1" hidden="1" customWidth="1"/>
    <col min="256" max="16384" width="9" style="1" hidden="1"/>
  </cols>
  <sheetData>
    <row r="1" spans="1:255" ht="12.75" x14ac:dyDescent="0.25">
      <c r="A1" s="27" t="s">
        <v>2</v>
      </c>
      <c r="B1" s="28"/>
      <c r="C1" s="28"/>
      <c r="D1" s="28"/>
      <c r="E1" s="28"/>
      <c r="F1" s="28"/>
      <c r="G1" s="28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</row>
    <row r="2" spans="1:255" ht="12.75" x14ac:dyDescent="0.25">
      <c r="A2" s="29"/>
      <c r="B2" s="30">
        <v>2017</v>
      </c>
      <c r="C2" s="30">
        <v>2016</v>
      </c>
      <c r="D2" s="30">
        <v>2015</v>
      </c>
      <c r="E2" s="30">
        <v>2014</v>
      </c>
      <c r="F2" s="30">
        <v>2013</v>
      </c>
      <c r="G2" s="30">
        <v>2012</v>
      </c>
    </row>
    <row r="3" spans="1:255" ht="12.75" x14ac:dyDescent="0.2">
      <c r="A3" s="7" t="s">
        <v>0</v>
      </c>
      <c r="B3" s="8"/>
      <c r="C3" s="8"/>
      <c r="D3" s="8"/>
      <c r="E3" s="8"/>
      <c r="F3" s="8"/>
      <c r="G3" s="8"/>
    </row>
    <row r="4" spans="1:255" ht="12.75" x14ac:dyDescent="0.2">
      <c r="A4" s="12" t="s">
        <v>13</v>
      </c>
      <c r="B4" s="17">
        <v>3744.03</v>
      </c>
      <c r="C4" s="17">
        <v>3492.69</v>
      </c>
      <c r="D4" s="17">
        <v>4116.8969999999999</v>
      </c>
      <c r="E4" s="17">
        <v>3518.68</v>
      </c>
      <c r="F4" s="17">
        <v>4510.8050000000003</v>
      </c>
      <c r="G4" s="17">
        <v>3326.74</v>
      </c>
    </row>
    <row r="5" spans="1:255" ht="12.75" x14ac:dyDescent="0.2">
      <c r="A5" s="12" t="s">
        <v>14</v>
      </c>
      <c r="B5" s="17" t="s">
        <v>1</v>
      </c>
      <c r="C5" s="17" t="s">
        <v>1</v>
      </c>
      <c r="D5" s="17" t="s">
        <v>1</v>
      </c>
      <c r="E5" s="17" t="s">
        <v>1</v>
      </c>
      <c r="F5" s="17" t="s">
        <v>1</v>
      </c>
      <c r="G5" s="17" t="s">
        <v>1</v>
      </c>
    </row>
    <row r="6" spans="1:255" ht="12.75" x14ac:dyDescent="0.2">
      <c r="A6" s="14" t="s">
        <v>5</v>
      </c>
      <c r="B6" s="18">
        <f t="shared" ref="B6:G6" si="0">SUM(B4:B5)</f>
        <v>3744.03</v>
      </c>
      <c r="C6" s="18">
        <f t="shared" si="0"/>
        <v>3492.69</v>
      </c>
      <c r="D6" s="18">
        <f t="shared" si="0"/>
        <v>4116.8969999999999</v>
      </c>
      <c r="E6" s="18">
        <f t="shared" si="0"/>
        <v>3518.68</v>
      </c>
      <c r="F6" s="18">
        <f t="shared" si="0"/>
        <v>4510.8050000000003</v>
      </c>
      <c r="G6" s="18">
        <f t="shared" si="0"/>
        <v>3326.74</v>
      </c>
    </row>
    <row r="7" spans="1:255" ht="12.75" x14ac:dyDescent="0.2">
      <c r="A7" s="8"/>
      <c r="B7" s="19"/>
      <c r="C7" s="19"/>
      <c r="D7" s="19"/>
      <c r="E7" s="19"/>
      <c r="F7" s="19"/>
      <c r="G7" s="19"/>
    </row>
    <row r="8" spans="1:255" ht="12.75" x14ac:dyDescent="0.2">
      <c r="A8" s="8" t="s">
        <v>6</v>
      </c>
      <c r="B8" s="20">
        <v>-1430.46</v>
      </c>
      <c r="C8" s="20">
        <v>-1408.848</v>
      </c>
      <c r="D8" s="20">
        <v>-1541.462</v>
      </c>
      <c r="E8" s="20">
        <v>-1361.1369999999999</v>
      </c>
      <c r="F8" s="20">
        <v>-1694.096</v>
      </c>
      <c r="G8" s="20">
        <v>-1298.172</v>
      </c>
    </row>
    <row r="9" spans="1:255" ht="12.75" x14ac:dyDescent="0.2">
      <c r="A9" s="13" t="s">
        <v>7</v>
      </c>
      <c r="B9" s="18">
        <f t="shared" ref="B9:G9" si="1">SUM(B6,B8)</f>
        <v>2313.5700000000002</v>
      </c>
      <c r="C9" s="18">
        <f t="shared" si="1"/>
        <v>2083.8420000000001</v>
      </c>
      <c r="D9" s="18">
        <f t="shared" si="1"/>
        <v>2575.4349999999999</v>
      </c>
      <c r="E9" s="18">
        <f t="shared" si="1"/>
        <v>2157.5429999999997</v>
      </c>
      <c r="F9" s="18">
        <f t="shared" si="1"/>
        <v>2816.7090000000003</v>
      </c>
      <c r="G9" s="18">
        <f t="shared" si="1"/>
        <v>2028.5679999999998</v>
      </c>
    </row>
    <row r="10" spans="1:255" ht="12.75" x14ac:dyDescent="0.2">
      <c r="A10" s="8"/>
      <c r="B10" s="19"/>
      <c r="C10" s="19"/>
      <c r="D10" s="19"/>
      <c r="E10" s="19"/>
      <c r="F10" s="19"/>
      <c r="G10" s="19"/>
    </row>
    <row r="11" spans="1:255" ht="12.75" x14ac:dyDescent="0.2">
      <c r="A11" s="8" t="s">
        <v>11</v>
      </c>
      <c r="B11" s="20">
        <v>-2155.3719999999998</v>
      </c>
      <c r="C11" s="20">
        <v>-1999.269</v>
      </c>
      <c r="D11" s="20">
        <v>-2375.6320000000001</v>
      </c>
      <c r="E11" s="20">
        <v>-2056.3029999999999</v>
      </c>
      <c r="F11" s="20">
        <v>-2454.402</v>
      </c>
      <c r="G11" s="20">
        <v>-2037.662</v>
      </c>
    </row>
    <row r="12" spans="1:255" ht="12.75" x14ac:dyDescent="0.2">
      <c r="A12" s="8" t="s">
        <v>8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255" ht="12.75" x14ac:dyDescent="0.2">
      <c r="A13" s="13" t="s">
        <v>10</v>
      </c>
      <c r="B13" s="18">
        <f t="shared" ref="B13:G13" si="2">SUM(B11:B12)</f>
        <v>-2155.3719999999998</v>
      </c>
      <c r="C13" s="18">
        <f t="shared" si="2"/>
        <v>-1999.269</v>
      </c>
      <c r="D13" s="18">
        <f t="shared" si="2"/>
        <v>-2375.6320000000001</v>
      </c>
      <c r="E13" s="18">
        <f t="shared" si="2"/>
        <v>-2056.3029999999999</v>
      </c>
      <c r="F13" s="18">
        <f t="shared" si="2"/>
        <v>-2454.402</v>
      </c>
      <c r="G13" s="18">
        <f t="shared" si="2"/>
        <v>-2037.662</v>
      </c>
    </row>
    <row r="14" spans="1:255" ht="12.75" x14ac:dyDescent="0.2">
      <c r="A14" s="8"/>
      <c r="B14" s="19"/>
      <c r="C14" s="19"/>
      <c r="D14" s="19"/>
      <c r="E14" s="19"/>
      <c r="F14" s="19"/>
      <c r="G14" s="19"/>
    </row>
    <row r="15" spans="1:255" ht="12.75" x14ac:dyDescent="0.2">
      <c r="A15" s="13" t="s">
        <v>9</v>
      </c>
      <c r="B15" s="18">
        <f t="shared" ref="B15:G15" si="3">B9+B13</f>
        <v>158.19800000000032</v>
      </c>
      <c r="C15" s="18">
        <f t="shared" si="3"/>
        <v>84.573000000000093</v>
      </c>
      <c r="D15" s="18">
        <f t="shared" si="3"/>
        <v>199.80299999999988</v>
      </c>
      <c r="E15" s="18">
        <f t="shared" si="3"/>
        <v>101.23999999999978</v>
      </c>
      <c r="F15" s="18">
        <f t="shared" si="3"/>
        <v>362.30700000000024</v>
      </c>
      <c r="G15" s="18">
        <f t="shared" si="3"/>
        <v>-9.0940000000002783</v>
      </c>
    </row>
    <row r="16" spans="1:255" ht="12.75" x14ac:dyDescent="0.2">
      <c r="A16" s="8"/>
      <c r="B16" s="19"/>
      <c r="C16" s="19"/>
      <c r="D16" s="19"/>
      <c r="E16" s="19"/>
      <c r="F16" s="19"/>
      <c r="G16" s="19"/>
    </row>
    <row r="17" spans="1:7" ht="12.75" x14ac:dyDescent="0.2">
      <c r="A17" s="8" t="s">
        <v>12</v>
      </c>
      <c r="B17" s="20">
        <v>-18.3</v>
      </c>
      <c r="C17" s="20">
        <v>-23</v>
      </c>
      <c r="D17" s="20">
        <v>-11.2</v>
      </c>
      <c r="E17" s="20">
        <v>-22.6</v>
      </c>
      <c r="F17" s="20">
        <v>-10.5</v>
      </c>
      <c r="G17" s="20">
        <v>-23.1</v>
      </c>
    </row>
    <row r="18" spans="1:7" ht="12.75" x14ac:dyDescent="0.2">
      <c r="A18" s="8" t="s">
        <v>15</v>
      </c>
      <c r="B18" s="20">
        <v>3.94</v>
      </c>
      <c r="C18" s="20">
        <v>6.0839999999999996</v>
      </c>
      <c r="D18" s="20">
        <v>3.637</v>
      </c>
      <c r="E18" s="20">
        <v>4.3529999999999998</v>
      </c>
      <c r="F18" s="20">
        <v>3.2</v>
      </c>
      <c r="G18" s="20">
        <v>4.4119999999999999</v>
      </c>
    </row>
    <row r="19" spans="1:7" ht="12.75" x14ac:dyDescent="0.2">
      <c r="A19" s="8"/>
      <c r="B19" s="19"/>
      <c r="C19" s="19"/>
      <c r="D19" s="19"/>
      <c r="E19" s="19"/>
      <c r="F19" s="19"/>
      <c r="G19" s="19"/>
    </row>
    <row r="20" spans="1:7" ht="12.75" x14ac:dyDescent="0.2">
      <c r="A20" s="8" t="s">
        <v>24</v>
      </c>
      <c r="B20" s="20">
        <v>-2</v>
      </c>
      <c r="C20" s="20">
        <v>7</v>
      </c>
      <c r="D20" s="20">
        <v>2.9</v>
      </c>
      <c r="E20" s="20">
        <v>0.71099999999999997</v>
      </c>
      <c r="F20" s="20">
        <v>3.3</v>
      </c>
      <c r="G20" s="20">
        <v>0.4</v>
      </c>
    </row>
    <row r="21" spans="1:7" ht="12.75" x14ac:dyDescent="0.2">
      <c r="A21" s="8" t="s">
        <v>16</v>
      </c>
      <c r="B21" s="20" t="s">
        <v>1</v>
      </c>
      <c r="C21" s="20" t="s">
        <v>1</v>
      </c>
      <c r="D21" s="20" t="s">
        <v>1</v>
      </c>
      <c r="E21" s="20" t="s">
        <v>1</v>
      </c>
      <c r="F21" s="20" t="s">
        <v>1</v>
      </c>
      <c r="G21" s="20" t="s">
        <v>1</v>
      </c>
    </row>
    <row r="22" spans="1:7" ht="12.75" x14ac:dyDescent="0.2">
      <c r="A22" s="13" t="s">
        <v>17</v>
      </c>
      <c r="B22" s="18">
        <f t="shared" ref="B22:G22" si="4">SUM(B15,B17:B18,B20:B21)</f>
        <v>141.83800000000031</v>
      </c>
      <c r="C22" s="18">
        <f t="shared" si="4"/>
        <v>74.657000000000096</v>
      </c>
      <c r="D22" s="18">
        <f t="shared" si="4"/>
        <v>195.1399999999999</v>
      </c>
      <c r="E22" s="18">
        <f t="shared" si="4"/>
        <v>83.70399999999978</v>
      </c>
      <c r="F22" s="18">
        <f t="shared" si="4"/>
        <v>358.30700000000024</v>
      </c>
      <c r="G22" s="18">
        <f t="shared" si="4"/>
        <v>-27.382000000000282</v>
      </c>
    </row>
    <row r="23" spans="1:7" ht="12.75" x14ac:dyDescent="0.2">
      <c r="A23" s="8"/>
      <c r="B23" s="19"/>
      <c r="C23" s="19"/>
      <c r="D23" s="19"/>
      <c r="E23" s="19"/>
      <c r="F23" s="19"/>
      <c r="G23" s="19"/>
    </row>
    <row r="24" spans="1:7" ht="12.75" x14ac:dyDescent="0.2">
      <c r="A24" s="8" t="s">
        <v>18</v>
      </c>
      <c r="B24" s="20">
        <v>-14.9</v>
      </c>
      <c r="C24" s="20" t="s">
        <v>1</v>
      </c>
      <c r="D24" s="20">
        <v>-95.3</v>
      </c>
      <c r="E24" s="20">
        <v>-0.9</v>
      </c>
      <c r="F24" s="20" t="s">
        <v>1</v>
      </c>
      <c r="G24" s="20" t="s">
        <v>1</v>
      </c>
    </row>
    <row r="25" spans="1:7" ht="12.75" x14ac:dyDescent="0.2">
      <c r="A25" s="8" t="s">
        <v>19</v>
      </c>
      <c r="B25" s="20">
        <v>-45</v>
      </c>
      <c r="C25" s="20">
        <v>-14.4</v>
      </c>
      <c r="D25" s="20">
        <v>-46.7</v>
      </c>
      <c r="E25" s="20">
        <v>-18.2</v>
      </c>
      <c r="F25" s="20">
        <v>-7.4</v>
      </c>
      <c r="G25" s="20">
        <v>-7.9</v>
      </c>
    </row>
    <row r="26" spans="1:7" ht="12.75" x14ac:dyDescent="0.2">
      <c r="A26" s="8" t="s">
        <v>20</v>
      </c>
      <c r="B26" s="20">
        <v>-10.199999999999999</v>
      </c>
      <c r="C26" s="20" t="s">
        <v>1</v>
      </c>
      <c r="D26" s="20">
        <v>-9</v>
      </c>
      <c r="E26" s="20">
        <v>-2.2000000000000002</v>
      </c>
      <c r="F26" s="20">
        <v>-4.8</v>
      </c>
      <c r="G26" s="20" t="s">
        <v>1</v>
      </c>
    </row>
    <row r="27" spans="1:7" ht="12.75" x14ac:dyDescent="0.2">
      <c r="A27" s="13" t="s">
        <v>21</v>
      </c>
      <c r="B27" s="18">
        <f t="shared" ref="B27:G27" si="5">SUM(B22,B24:B26)</f>
        <v>71.738000000000298</v>
      </c>
      <c r="C27" s="18">
        <f t="shared" si="5"/>
        <v>60.257000000000097</v>
      </c>
      <c r="D27" s="18">
        <f t="shared" si="5"/>
        <v>44.139999999999901</v>
      </c>
      <c r="E27" s="18">
        <f t="shared" si="5"/>
        <v>62.403999999999769</v>
      </c>
      <c r="F27" s="18">
        <f t="shared" si="5"/>
        <v>346.10700000000026</v>
      </c>
      <c r="G27" s="21">
        <f t="shared" si="5"/>
        <v>-35.282000000000281</v>
      </c>
    </row>
    <row r="28" spans="1:7" ht="12.75" x14ac:dyDescent="0.2">
      <c r="A28" s="8"/>
      <c r="B28" s="19"/>
      <c r="C28" s="19"/>
      <c r="D28" s="19"/>
      <c r="E28" s="19"/>
      <c r="F28" s="19"/>
      <c r="G28" s="19"/>
    </row>
    <row r="29" spans="1:7" ht="12.75" x14ac:dyDescent="0.2">
      <c r="A29" s="8" t="s">
        <v>22</v>
      </c>
      <c r="B29" s="20">
        <v>-47.332999999999998</v>
      </c>
      <c r="C29" s="20">
        <v>-44.636000000000003</v>
      </c>
      <c r="D29" s="20">
        <v>-18.649000000000001</v>
      </c>
      <c r="E29" s="20">
        <v>-16.030999999999999</v>
      </c>
      <c r="F29" s="20">
        <v>-129.934</v>
      </c>
      <c r="G29" s="20">
        <v>-11.2</v>
      </c>
    </row>
    <row r="30" spans="1:7" ht="12.75" x14ac:dyDescent="0.2">
      <c r="A30" s="13" t="s">
        <v>23</v>
      </c>
      <c r="B30" s="18">
        <f t="shared" ref="B30:G30" si="6">SUM(B27,B29)</f>
        <v>24.4050000000003</v>
      </c>
      <c r="C30" s="18">
        <f t="shared" si="6"/>
        <v>15.621000000000095</v>
      </c>
      <c r="D30" s="18">
        <f t="shared" si="6"/>
        <v>25.4909999999999</v>
      </c>
      <c r="E30" s="18">
        <f t="shared" si="6"/>
        <v>46.37299999999977</v>
      </c>
      <c r="F30" s="18">
        <f t="shared" si="6"/>
        <v>216.17300000000026</v>
      </c>
      <c r="G30" s="18">
        <f t="shared" si="6"/>
        <v>-46.482000000000284</v>
      </c>
    </row>
    <row r="31" spans="1:7" ht="12.75" x14ac:dyDescent="0.2">
      <c r="A31" s="8"/>
      <c r="B31" s="11"/>
      <c r="C31" s="11"/>
      <c r="D31" s="11"/>
      <c r="E31" s="11"/>
      <c r="F31" s="11"/>
      <c r="G31" s="11"/>
    </row>
    <row r="32" spans="1:7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</sheetData>
  <phoneticPr fontId="2"/>
  <pageMargins left="0.2" right="0.2" top="0.5" bottom="0.5" header="0.5" footer="0.5"/>
  <pageSetup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集計（名前の定義なし）</vt:lpstr>
      <vt:lpstr>集計（名前の定義あり）</vt:lpstr>
      <vt:lpstr>元資料（名前の定義あり）</vt:lpstr>
      <vt:lpstr>元資料（名前の定義なし）</vt:lpstr>
      <vt:lpstr>集計横軸</vt:lpstr>
      <vt:lpstr>集計縦軸</vt:lpstr>
      <vt:lpstr>集計範囲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Hiromi Hattori</dc:creator>
  <cp:lastModifiedBy>Hiromi Hattori</cp:lastModifiedBy>
  <dcterms:created xsi:type="dcterms:W3CDTF">2018-11-09T02:08:58Z</dcterms:created>
  <dcterms:modified xsi:type="dcterms:W3CDTF">2020-03-10T05:05:17Z</dcterms:modified>
</cp:coreProperties>
</file>