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01_第1巻\20190902_設例ファイル\"/>
    </mc:Choice>
  </mc:AlternateContent>
  <bookViews>
    <workbookView xWindow="0" yWindow="0" windowWidth="28800" windowHeight="13755" activeTab="1"/>
  </bookViews>
  <sheets>
    <sheet name="インプット" sheetId="1" r:id="rId1"/>
    <sheet name="直接リンク" sheetId="2" r:id="rId2"/>
    <sheet name="経由" sheetId="4" r:id="rId3"/>
  </sheets>
  <definedNames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"09/11/2019 14:21:37"</definedName>
    <definedName name="IQ_QTD" hidden="1">750000</definedName>
    <definedName name="IQ_TODAY" hidden="1">0</definedName>
    <definedName name="IQ_YTDMONTH" hidden="1">130000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4" l="1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D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D33" i="4"/>
  <c r="G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A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D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A2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D20" i="1"/>
  <c r="D24" i="1"/>
</calcChain>
</file>

<file path=xl/sharedStrings.xml><?xml version="1.0" encoding="utf-8"?>
<sst xmlns="http://schemas.openxmlformats.org/spreadsheetml/2006/main" count="47" uniqueCount="21">
  <si>
    <t>完成品数量</t>
  </si>
  <si>
    <t>販売単価</t>
  </si>
  <si>
    <t>愛知</t>
    <rPh sb="0" eb="2">
      <t>アイチ</t>
    </rPh>
    <phoneticPr fontId="2"/>
  </si>
  <si>
    <t>岐阜</t>
    <rPh sb="0" eb="2">
      <t>ギフ</t>
    </rPh>
    <phoneticPr fontId="2"/>
  </si>
  <si>
    <t>三重</t>
    <rPh sb="0" eb="2">
      <t>ミエ</t>
    </rPh>
    <phoneticPr fontId="2"/>
  </si>
  <si>
    <t>静岡</t>
    <rPh sb="0" eb="2">
      <t>シズオカ</t>
    </rPh>
    <phoneticPr fontId="2"/>
  </si>
  <si>
    <t>合計</t>
    <rPh sb="0" eb="2">
      <t>ゴウケイ</t>
    </rPh>
    <phoneticPr fontId="2"/>
  </si>
  <si>
    <t>財務モデリングブートキャンプ</t>
  </si>
  <si>
    <t>事業計画年度期</t>
  </si>
  <si>
    <t>実績/計画</t>
  </si>
  <si>
    <t>開始日</t>
  </si>
  <si>
    <t>終了日</t>
  </si>
  <si>
    <t>日数</t>
  </si>
  <si>
    <t>販売比率</t>
  </si>
  <si>
    <t>愛知</t>
  </si>
  <si>
    <t>岐阜</t>
  </si>
  <si>
    <t>三重</t>
  </si>
  <si>
    <t>静岡</t>
  </si>
  <si>
    <t>合計</t>
  </si>
  <si>
    <t>売上高</t>
    <rPh sb="0" eb="2">
      <t>ウリアゲ</t>
    </rPh>
    <rPh sb="2" eb="3">
      <t>ダカ</t>
    </rPh>
    <phoneticPr fontId="1"/>
  </si>
  <si>
    <t>地域別販売数量</t>
    <rPh sb="0" eb="2">
      <t>チイキ</t>
    </rPh>
    <rPh sb="2" eb="3">
      <t>ベツ</t>
    </rPh>
    <rPh sb="3" eb="5">
      <t>ハンバイ</t>
    </rPh>
    <rPh sb="5" eb="7">
      <t>スウリョウ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</si>
</sst>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_ * #,##0\ \ ;_ * \(#,##0\)\ ;_ * &quot;-&quot;_ ;_ @_ "/>
    <numFmt numFmtId="177" formatCode="&quot;第&quot;#,##0&quot;期&quot;_);\(#,##0\);\-"/>
    <numFmt numFmtId="178" formatCode="&quot;計画&quot;\ \ ;_ * \(#,##0\)\ ;_ * &quot;実績&quot;"/>
    <numFmt numFmtId="179" formatCode="#,##0&quot;日&quot;_);\(#,##0\);\-"/>
    <numFmt numFmtId="180" formatCode="#,##0;[Red]\(#,##0\);\-"/>
    <numFmt numFmtId="181" formatCode="0.0"/>
    <numFmt numFmtId="182" formatCode="#,##0.0%_);\(#,##0.0%\)"/>
    <numFmt numFmtId="183" formatCode="#,##0_);\(#,##0\);\-"/>
  </numFmts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Univers 45 Light"/>
      <family val="2"/>
      <charset val="128"/>
    </font>
    <font>
      <sz val="8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8"/>
      <color theme="0"/>
      <name val="Meiryo UI"/>
      <family val="3"/>
      <charset val="128"/>
    </font>
    <font>
      <sz val="8"/>
      <name val="Meiryo UI"/>
      <family val="3"/>
      <charset val="128"/>
    </font>
    <font>
      <b/>
      <sz val="8"/>
      <name val="Meiryo UI"/>
      <family val="3"/>
      <charset val="128"/>
    </font>
    <font>
      <b/>
      <sz val="8"/>
      <color rgb="FF000000"/>
      <name val="Meiryo UI"/>
      <family val="3"/>
      <charset val="128"/>
    </font>
    <font>
      <sz val="8"/>
      <color rgb="FF008000"/>
      <name val="Meiryo UI"/>
      <family val="3"/>
      <charset val="128"/>
    </font>
    <font>
      <sz val="8"/>
      <color rgb="FF000000"/>
      <name val="Meiryo UI"/>
      <family val="3"/>
      <charset val="128"/>
    </font>
    <font>
      <sz val="8"/>
      <color rgb="FF0000FF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C2D83"/>
        <bgColor indexed="64"/>
      </patternFill>
    </fill>
  </fills>
  <borders count="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3" fillId="3" borderId="0" xfId="0" applyFont="1" applyFill="1" applyBorder="1">
      <alignment vertical="center"/>
    </xf>
    <xf numFmtId="176" fontId="3" fillId="3" borderId="0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3" borderId="0" xfId="0" applyFont="1" applyFill="1" applyBorder="1" applyAlignment="1">
      <alignment horizontal="right" vertical="center"/>
    </xf>
    <xf numFmtId="177" fontId="3" fillId="3" borderId="0" xfId="0" applyNumberFormat="1" applyFont="1" applyFill="1" applyBorder="1">
      <alignment vertical="center"/>
    </xf>
    <xf numFmtId="178" fontId="3" fillId="3" borderId="0" xfId="0" applyNumberFormat="1" applyFont="1" applyFill="1" applyBorder="1">
      <alignment vertical="center"/>
    </xf>
    <xf numFmtId="14" fontId="3" fillId="3" borderId="0" xfId="0" applyNumberFormat="1" applyFont="1" applyFill="1" applyBorder="1">
      <alignment vertical="center"/>
    </xf>
    <xf numFmtId="0" fontId="5" fillId="3" borderId="0" xfId="0" applyFont="1" applyFill="1" applyBorder="1">
      <alignment vertical="center"/>
    </xf>
    <xf numFmtId="179" fontId="3" fillId="3" borderId="0" xfId="0" applyNumberFormat="1" applyFont="1" applyFill="1" applyBorder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center" vertical="center"/>
    </xf>
    <xf numFmtId="0" fontId="7" fillId="0" borderId="0" xfId="0" applyFont="1" applyFill="1" applyBorder="1" applyAlignment="1"/>
    <xf numFmtId="0" fontId="6" fillId="0" borderId="0" xfId="0" applyFont="1" applyFill="1" applyBorder="1" applyAlignment="1"/>
    <xf numFmtId="176" fontId="6" fillId="0" borderId="0" xfId="0" applyNumberFormat="1" applyFont="1" applyFill="1" applyBorder="1" applyAlignment="1">
      <alignment horizontal="center"/>
    </xf>
    <xf numFmtId="0" fontId="7" fillId="0" borderId="0" xfId="0" applyFont="1" applyAlignment="1"/>
    <xf numFmtId="180" fontId="6" fillId="0" borderId="0" xfId="0" applyNumberFormat="1" applyFont="1" applyAlignment="1"/>
    <xf numFmtId="176" fontId="6" fillId="0" borderId="0" xfId="0" applyNumberFormat="1" applyFont="1" applyAlignment="1">
      <alignment horizontal="center"/>
    </xf>
    <xf numFmtId="180" fontId="6" fillId="0" borderId="0" xfId="0" applyNumberFormat="1" applyFont="1" applyAlignment="1">
      <alignment horizontal="center"/>
    </xf>
    <xf numFmtId="0" fontId="6" fillId="0" borderId="0" xfId="0" applyFont="1" applyAlignment="1"/>
    <xf numFmtId="181" fontId="8" fillId="0" borderId="0" xfId="0" applyNumberFormat="1" applyFont="1" applyFill="1" applyAlignment="1"/>
    <xf numFmtId="180" fontId="7" fillId="0" borderId="0" xfId="0" applyNumberFormat="1" applyFont="1" applyAlignment="1"/>
    <xf numFmtId="181" fontId="8" fillId="0" borderId="0" xfId="0" applyNumberFormat="1" applyFont="1" applyAlignment="1"/>
    <xf numFmtId="181" fontId="8" fillId="0" borderId="0" xfId="0" applyNumberFormat="1" applyFont="1" applyFill="1" applyBorder="1" applyAlignment="1"/>
    <xf numFmtId="180" fontId="7" fillId="0" borderId="0" xfId="0" applyNumberFormat="1" applyFont="1" applyFill="1" applyBorder="1" applyAlignment="1"/>
    <xf numFmtId="180" fontId="6" fillId="0" borderId="0" xfId="0" applyNumberFormat="1" applyFont="1" applyFill="1" applyBorder="1" applyAlignment="1"/>
    <xf numFmtId="14" fontId="6" fillId="0" borderId="0" xfId="0" applyNumberFormat="1" applyFont="1" applyFill="1" applyBorder="1" applyAlignment="1">
      <alignment horizontal="center"/>
    </xf>
    <xf numFmtId="180" fontId="6" fillId="0" borderId="0" xfId="0" applyNumberFormat="1" applyFont="1" applyFill="1" applyBorder="1" applyAlignment="1">
      <alignment horizontal="center"/>
    </xf>
    <xf numFmtId="180" fontId="6" fillId="0" borderId="0" xfId="0" applyNumberFormat="1" applyFont="1" applyFill="1" applyBorder="1" applyAlignment="1">
      <alignment horizontal="right"/>
    </xf>
    <xf numFmtId="182" fontId="9" fillId="0" borderId="0" xfId="0" applyNumberFormat="1" applyFont="1" applyFill="1" applyBorder="1" applyAlignment="1"/>
    <xf numFmtId="0" fontId="8" fillId="0" borderId="0" xfId="0" applyFont="1" applyFill="1" applyBorder="1" applyAlignment="1"/>
    <xf numFmtId="183" fontId="6" fillId="0" borderId="0" xfId="0" applyNumberFormat="1" applyFont="1" applyFill="1" applyBorder="1" applyAlignment="1">
      <alignment horizontal="right"/>
    </xf>
    <xf numFmtId="180" fontId="10" fillId="0" borderId="0" xfId="0" applyNumberFormat="1" applyFont="1" applyFill="1" applyBorder="1" applyAlignment="1"/>
    <xf numFmtId="37" fontId="9" fillId="0" borderId="0" xfId="0" applyNumberFormat="1" applyFont="1" applyFill="1" applyBorder="1" applyAlignment="1"/>
    <xf numFmtId="14" fontId="6" fillId="0" borderId="0" xfId="0" applyNumberFormat="1" applyFont="1" applyFill="1" applyBorder="1" applyAlignment="1"/>
    <xf numFmtId="37" fontId="10" fillId="0" borderId="0" xfId="0" applyNumberFormat="1" applyFont="1" applyFill="1" applyBorder="1" applyAlignment="1">
      <alignment horizontal="right"/>
    </xf>
    <xf numFmtId="181" fontId="7" fillId="0" borderId="0" xfId="0" applyNumberFormat="1" applyFont="1" applyFill="1" applyBorder="1" applyAlignment="1"/>
    <xf numFmtId="37" fontId="6" fillId="0" borderId="0" xfId="0" applyNumberFormat="1" applyFont="1" applyFill="1" applyBorder="1" applyAlignment="1"/>
    <xf numFmtId="0" fontId="4" fillId="0" borderId="0" xfId="0" applyFont="1" applyAlignment="1">
      <alignment horizontal="right" vertical="center"/>
    </xf>
    <xf numFmtId="37" fontId="9" fillId="0" borderId="1" xfId="0" applyNumberFormat="1" applyFont="1" applyFill="1" applyBorder="1" applyAlignment="1">
      <alignment horizontal="right"/>
    </xf>
    <xf numFmtId="183" fontId="6" fillId="0" borderId="0" xfId="0" applyNumberFormat="1" applyFont="1" applyFill="1" applyBorder="1" applyAlignment="1"/>
    <xf numFmtId="182" fontId="6" fillId="0" borderId="0" xfId="0" applyNumberFormat="1" applyFont="1" applyFill="1" applyBorder="1" applyAlignment="1"/>
    <xf numFmtId="180" fontId="6" fillId="0" borderId="2" xfId="0" applyNumberFormat="1" applyFont="1" applyFill="1" applyBorder="1" applyAlignment="1"/>
    <xf numFmtId="176" fontId="6" fillId="0" borderId="2" xfId="0" applyNumberFormat="1" applyFont="1" applyFill="1" applyBorder="1" applyAlignment="1">
      <alignment horizontal="center"/>
    </xf>
    <xf numFmtId="14" fontId="6" fillId="0" borderId="2" xfId="0" applyNumberFormat="1" applyFont="1" applyFill="1" applyBorder="1" applyAlignment="1">
      <alignment horizontal="center"/>
    </xf>
    <xf numFmtId="180" fontId="6" fillId="0" borderId="2" xfId="0" applyNumberFormat="1" applyFont="1" applyFill="1" applyBorder="1" applyAlignment="1">
      <alignment horizontal="center"/>
    </xf>
    <xf numFmtId="182" fontId="11" fillId="2" borderId="3" xfId="0" applyNumberFormat="1" applyFont="1" applyFill="1" applyBorder="1" applyAlignment="1"/>
    <xf numFmtId="176" fontId="11" fillId="2" borderId="3" xfId="0" applyNumberFormat="1" applyFont="1" applyFill="1" applyBorder="1" applyAlignment="1">
      <alignment shrinkToFit="1"/>
    </xf>
    <xf numFmtId="176" fontId="11" fillId="2" borderId="3" xfId="0" applyNumberFormat="1" applyFont="1" applyFill="1" applyBorder="1" applyAlignment="1">
      <alignment horizontal="right"/>
    </xf>
    <xf numFmtId="180" fontId="10" fillId="0" borderId="0" xfId="0" applyNumberFormat="1" applyFont="1" applyFill="1" applyBorder="1" applyAlignment="1">
      <alignment horizontal="right"/>
    </xf>
    <xf numFmtId="180" fontId="6" fillId="0" borderId="2" xfId="0" applyNumberFormat="1" applyFont="1" applyFill="1" applyBorder="1" applyAlignment="1">
      <alignment horizontal="right"/>
    </xf>
    <xf numFmtId="37" fontId="9" fillId="0" borderId="2" xfId="0" applyNumberFormat="1" applyFont="1" applyFill="1" applyBorder="1" applyAlignment="1"/>
    <xf numFmtId="37" fontId="9" fillId="0" borderId="0" xfId="0" applyNumberFormat="1" applyFont="1" applyFill="1" applyBorder="1" applyAlignment="1">
      <alignment shrinkToFit="1"/>
    </xf>
    <xf numFmtId="182" fontId="9" fillId="0" borderId="2" xfId="0" applyNumberFormat="1" applyFont="1" applyFill="1" applyBorder="1" applyAlignment="1"/>
    <xf numFmtId="37" fontId="10" fillId="0" borderId="2" xfId="0" applyNumberFormat="1" applyFont="1" applyFill="1" applyBorder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showGridLines="0" zoomScale="130" zoomScaleNormal="130" workbookViewId="0">
      <pane xSplit="9" ySplit="6" topLeftCell="J7" activePane="bottomRight" state="frozen"/>
      <selection activeCell="D15" sqref="D15:X15"/>
      <selection pane="topRight" activeCell="D15" sqref="D15:X15"/>
      <selection pane="bottomLeft" activeCell="D15" sqref="D15:X15"/>
      <selection pane="bottomRight" activeCell="J7" sqref="J7"/>
    </sheetView>
  </sheetViews>
  <sheetFormatPr defaultColWidth="0" defaultRowHeight="15.75" zeroHeight="1" outlineLevelRow="1"/>
  <cols>
    <col min="1" max="24" width="9" style="3" customWidth="1"/>
    <col min="25" max="16384" width="9" style="3" hidden="1"/>
  </cols>
  <sheetData>
    <row r="1" spans="1:24">
      <c r="A1" s="1" t="s">
        <v>7</v>
      </c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>
      <c r="A2" s="1" t="str">
        <f ca="1">RIGHT(CELL("filename",A1),LEN(CELL("filename",A1))-FIND("]",CELL("filename",A1)))</f>
        <v>インプット</v>
      </c>
      <c r="B2" s="1"/>
      <c r="C2" s="1"/>
      <c r="D2" s="1"/>
      <c r="E2" s="1"/>
      <c r="F2" s="2"/>
      <c r="G2" s="1"/>
      <c r="H2" s="1"/>
      <c r="I2" s="4" t="s">
        <v>8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1</v>
      </c>
      <c r="P2" s="5">
        <v>2</v>
      </c>
      <c r="Q2" s="5">
        <v>3</v>
      </c>
      <c r="R2" s="5">
        <v>4</v>
      </c>
      <c r="S2" s="5">
        <v>5</v>
      </c>
      <c r="T2" s="5">
        <v>6</v>
      </c>
      <c r="U2" s="5">
        <v>7</v>
      </c>
      <c r="V2" s="5">
        <v>8</v>
      </c>
      <c r="W2" s="5">
        <v>9</v>
      </c>
      <c r="X2" s="5">
        <v>10</v>
      </c>
    </row>
    <row r="3" spans="1:24">
      <c r="A3" s="1"/>
      <c r="B3" s="1"/>
      <c r="C3" s="1"/>
      <c r="D3" s="1"/>
      <c r="E3" s="1"/>
      <c r="F3" s="2"/>
      <c r="G3" s="1"/>
      <c r="H3" s="1"/>
      <c r="I3" s="4" t="s">
        <v>9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1</v>
      </c>
      <c r="P3" s="6">
        <v>1</v>
      </c>
      <c r="Q3" s="6">
        <v>1</v>
      </c>
      <c r="R3" s="6">
        <v>1</v>
      </c>
      <c r="S3" s="6">
        <v>1</v>
      </c>
      <c r="T3" s="6">
        <v>1</v>
      </c>
      <c r="U3" s="6">
        <v>1</v>
      </c>
      <c r="V3" s="6">
        <v>1</v>
      </c>
      <c r="W3" s="6">
        <v>1</v>
      </c>
      <c r="X3" s="6">
        <v>1</v>
      </c>
    </row>
    <row r="4" spans="1:24">
      <c r="A4" s="1"/>
      <c r="B4" s="1"/>
      <c r="C4" s="1"/>
      <c r="D4" s="1"/>
      <c r="E4" s="1"/>
      <c r="F4" s="2"/>
      <c r="G4" s="1"/>
      <c r="H4" s="1"/>
      <c r="I4" s="4" t="s">
        <v>10</v>
      </c>
      <c r="J4" s="7">
        <v>40909</v>
      </c>
      <c r="K4" s="7">
        <v>41275</v>
      </c>
      <c r="L4" s="7">
        <v>41640</v>
      </c>
      <c r="M4" s="7">
        <v>42005</v>
      </c>
      <c r="N4" s="7">
        <v>42370</v>
      </c>
      <c r="O4" s="7">
        <v>42736</v>
      </c>
      <c r="P4" s="7">
        <v>43101</v>
      </c>
      <c r="Q4" s="7">
        <v>43466</v>
      </c>
      <c r="R4" s="7">
        <v>43831</v>
      </c>
      <c r="S4" s="7">
        <v>44197</v>
      </c>
      <c r="T4" s="7">
        <v>44562</v>
      </c>
      <c r="U4" s="7">
        <v>44927</v>
      </c>
      <c r="V4" s="7">
        <v>45292</v>
      </c>
      <c r="W4" s="7">
        <v>45658</v>
      </c>
      <c r="X4" s="7">
        <v>46023</v>
      </c>
    </row>
    <row r="5" spans="1:24">
      <c r="A5" s="8"/>
      <c r="B5" s="1"/>
      <c r="C5" s="1"/>
      <c r="D5" s="1"/>
      <c r="E5" s="1"/>
      <c r="F5" s="2"/>
      <c r="G5" s="1"/>
      <c r="H5" s="1"/>
      <c r="I5" s="4" t="s">
        <v>11</v>
      </c>
      <c r="J5" s="7">
        <v>41274</v>
      </c>
      <c r="K5" s="7">
        <v>41639</v>
      </c>
      <c r="L5" s="7">
        <v>42004</v>
      </c>
      <c r="M5" s="7">
        <v>42369</v>
      </c>
      <c r="N5" s="7">
        <v>42735</v>
      </c>
      <c r="O5" s="7">
        <v>43100</v>
      </c>
      <c r="P5" s="7">
        <v>43465</v>
      </c>
      <c r="Q5" s="7">
        <v>43830</v>
      </c>
      <c r="R5" s="7">
        <v>44196</v>
      </c>
      <c r="S5" s="7">
        <v>44561</v>
      </c>
      <c r="T5" s="7">
        <v>44926</v>
      </c>
      <c r="U5" s="7">
        <v>45291</v>
      </c>
      <c r="V5" s="7">
        <v>45657</v>
      </c>
      <c r="W5" s="7">
        <v>46022</v>
      </c>
      <c r="X5" s="7">
        <v>46387</v>
      </c>
    </row>
    <row r="6" spans="1:24">
      <c r="A6" s="1"/>
      <c r="B6" s="1"/>
      <c r="C6" s="1"/>
      <c r="D6" s="1"/>
      <c r="E6" s="1"/>
      <c r="F6" s="2"/>
      <c r="G6" s="1"/>
      <c r="H6" s="1"/>
      <c r="I6" s="4" t="s">
        <v>12</v>
      </c>
      <c r="J6" s="9">
        <v>366</v>
      </c>
      <c r="K6" s="9">
        <v>365</v>
      </c>
      <c r="L6" s="9">
        <v>365</v>
      </c>
      <c r="M6" s="9">
        <v>365</v>
      </c>
      <c r="N6" s="9">
        <v>366</v>
      </c>
      <c r="O6" s="9">
        <v>365</v>
      </c>
      <c r="P6" s="9">
        <v>365</v>
      </c>
      <c r="Q6" s="9">
        <v>365</v>
      </c>
      <c r="R6" s="9">
        <v>366</v>
      </c>
      <c r="S6" s="9">
        <v>365</v>
      </c>
      <c r="T6" s="9">
        <v>365</v>
      </c>
      <c r="U6" s="9">
        <v>365</v>
      </c>
      <c r="V6" s="9">
        <v>366</v>
      </c>
      <c r="W6" s="9">
        <v>365</v>
      </c>
      <c r="X6" s="9">
        <v>365</v>
      </c>
    </row>
    <row r="7" spans="1:24">
      <c r="A7" s="10"/>
      <c r="B7" s="10"/>
      <c r="C7" s="10"/>
      <c r="D7" s="10"/>
      <c r="E7" s="10"/>
      <c r="F7" s="11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1:24">
      <c r="A8" s="12"/>
      <c r="B8" s="12"/>
      <c r="C8" s="13"/>
      <c r="D8" s="13"/>
      <c r="E8" s="13"/>
      <c r="F8" s="14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</row>
    <row r="9" spans="1:24">
      <c r="A9" s="15"/>
      <c r="B9" s="15"/>
      <c r="C9" s="16"/>
      <c r="D9" s="16"/>
      <c r="E9" s="16"/>
      <c r="F9" s="17"/>
      <c r="G9" s="18"/>
      <c r="H9" s="18"/>
      <c r="I9" s="16"/>
      <c r="J9" s="18"/>
      <c r="K9" s="16"/>
      <c r="L9" s="16"/>
      <c r="M9" s="16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</row>
    <row r="10" spans="1:24">
      <c r="A10" s="15"/>
      <c r="B10" s="20">
        <v>1</v>
      </c>
      <c r="C10" s="21" t="s">
        <v>13</v>
      </c>
      <c r="D10" s="16"/>
      <c r="E10" s="16"/>
      <c r="F10" s="17"/>
      <c r="G10" s="18"/>
      <c r="H10" s="18"/>
      <c r="I10" s="16"/>
      <c r="J10" s="18"/>
      <c r="K10" s="16"/>
      <c r="L10" s="16"/>
      <c r="M10" s="16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  <row r="11" spans="1:24" outlineLevel="1">
      <c r="A11" s="15"/>
      <c r="B11" s="22"/>
      <c r="C11" s="21"/>
      <c r="D11" s="16"/>
      <c r="E11" s="16"/>
      <c r="F11" s="17"/>
      <c r="G11" s="18"/>
      <c r="H11" s="18"/>
      <c r="I11" s="16"/>
      <c r="J11" s="18"/>
      <c r="K11" s="18"/>
      <c r="L11" s="18"/>
      <c r="M11" s="18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</row>
    <row r="12" spans="1:24" outlineLevel="1">
      <c r="A12" s="12"/>
      <c r="B12" s="23"/>
      <c r="C12" s="24"/>
      <c r="D12" s="25" t="s">
        <v>14</v>
      </c>
      <c r="E12" s="25"/>
      <c r="F12" s="14"/>
      <c r="G12" s="26"/>
      <c r="H12" s="27"/>
      <c r="I12" s="25"/>
      <c r="J12" s="46">
        <v>0.45</v>
      </c>
      <c r="K12" s="46">
        <v>0.44500000000000001</v>
      </c>
      <c r="L12" s="46">
        <v>0.44</v>
      </c>
      <c r="M12" s="46">
        <v>0.435</v>
      </c>
      <c r="N12" s="46">
        <v>0.43</v>
      </c>
      <c r="O12" s="46">
        <v>0.42499999999999999</v>
      </c>
      <c r="P12" s="46">
        <v>0.42</v>
      </c>
      <c r="Q12" s="46">
        <v>0.41499999999999998</v>
      </c>
      <c r="R12" s="46">
        <v>0.41</v>
      </c>
      <c r="S12" s="46">
        <v>0.40499999999999997</v>
      </c>
      <c r="T12" s="46">
        <v>0.39999999999999997</v>
      </c>
      <c r="U12" s="46">
        <v>0.39499999999999996</v>
      </c>
      <c r="V12" s="46">
        <v>0.38999999999999996</v>
      </c>
      <c r="W12" s="46">
        <v>0.38499999999999995</v>
      </c>
      <c r="X12" s="46">
        <v>0.37999999999999995</v>
      </c>
    </row>
    <row r="13" spans="1:24" outlineLevel="1">
      <c r="A13" s="12"/>
      <c r="B13" s="30"/>
      <c r="C13" s="25"/>
      <c r="D13" s="25" t="s">
        <v>15</v>
      </c>
      <c r="E13" s="25"/>
      <c r="F13" s="14"/>
      <c r="G13" s="26"/>
      <c r="H13" s="27"/>
      <c r="I13" s="25"/>
      <c r="J13" s="46">
        <v>0.25</v>
      </c>
      <c r="K13" s="46">
        <v>0.252</v>
      </c>
      <c r="L13" s="46">
        <v>0.254</v>
      </c>
      <c r="M13" s="46">
        <v>0.25600000000000001</v>
      </c>
      <c r="N13" s="46">
        <v>0.25800000000000001</v>
      </c>
      <c r="O13" s="46">
        <v>0.26</v>
      </c>
      <c r="P13" s="46">
        <v>0.26200000000000001</v>
      </c>
      <c r="Q13" s="46">
        <v>0.26400000000000001</v>
      </c>
      <c r="R13" s="46">
        <v>0.26600000000000001</v>
      </c>
      <c r="S13" s="46">
        <v>0.26800000000000002</v>
      </c>
      <c r="T13" s="46">
        <v>0.27</v>
      </c>
      <c r="U13" s="46">
        <v>0.27200000000000002</v>
      </c>
      <c r="V13" s="46">
        <v>0.27400000000000002</v>
      </c>
      <c r="W13" s="46">
        <v>0.27600000000000002</v>
      </c>
      <c r="X13" s="46">
        <v>0.27800000000000002</v>
      </c>
    </row>
    <row r="14" spans="1:24" outlineLevel="1">
      <c r="A14" s="12"/>
      <c r="B14" s="30"/>
      <c r="C14" s="25"/>
      <c r="D14" s="25" t="s">
        <v>16</v>
      </c>
      <c r="E14" s="25"/>
      <c r="F14" s="14"/>
      <c r="G14" s="26"/>
      <c r="H14" s="27"/>
      <c r="I14" s="25"/>
      <c r="J14" s="46">
        <v>0.1</v>
      </c>
      <c r="K14" s="46">
        <v>9.6999999999999975E-2</v>
      </c>
      <c r="L14" s="46">
        <v>9.4000000000000083E-2</v>
      </c>
      <c r="M14" s="46">
        <v>9.099999999999997E-2</v>
      </c>
      <c r="N14" s="46">
        <v>8.8000000000000078E-2</v>
      </c>
      <c r="O14" s="46">
        <v>8.4999999999999964E-2</v>
      </c>
      <c r="P14" s="46">
        <v>8.2000000000000073E-2</v>
      </c>
      <c r="Q14" s="46">
        <v>7.8999999999999959E-2</v>
      </c>
      <c r="R14" s="46">
        <v>7.6000000000000068E-2</v>
      </c>
      <c r="S14" s="46">
        <v>7.2999999999999954E-2</v>
      </c>
      <c r="T14" s="46">
        <v>7.0000000000000062E-2</v>
      </c>
      <c r="U14" s="46">
        <v>6.6999999999999948E-2</v>
      </c>
      <c r="V14" s="46">
        <v>6.4000000000000057E-2</v>
      </c>
      <c r="W14" s="46">
        <v>6.0999999999999943E-2</v>
      </c>
      <c r="X14" s="46">
        <v>5.8000000000000052E-2</v>
      </c>
    </row>
    <row r="15" spans="1:24" outlineLevel="1">
      <c r="A15" s="12"/>
      <c r="B15" s="23"/>
      <c r="C15" s="24"/>
      <c r="D15" s="42" t="s">
        <v>17</v>
      </c>
      <c r="E15" s="42"/>
      <c r="F15" s="43"/>
      <c r="G15" s="44"/>
      <c r="H15" s="45"/>
      <c r="I15" s="42"/>
      <c r="J15" s="46">
        <v>0.2</v>
      </c>
      <c r="K15" s="46">
        <v>0.20600000000000002</v>
      </c>
      <c r="L15" s="46">
        <v>0.21200000000000002</v>
      </c>
      <c r="M15" s="46">
        <v>0.21800000000000003</v>
      </c>
      <c r="N15" s="46">
        <v>0.22400000000000003</v>
      </c>
      <c r="O15" s="46">
        <v>0.23000000000000004</v>
      </c>
      <c r="P15" s="46">
        <v>0.23600000000000004</v>
      </c>
      <c r="Q15" s="46">
        <v>0.24200000000000005</v>
      </c>
      <c r="R15" s="46">
        <v>0.24800000000000005</v>
      </c>
      <c r="S15" s="46">
        <v>0.25400000000000006</v>
      </c>
      <c r="T15" s="46">
        <v>0.26000000000000006</v>
      </c>
      <c r="U15" s="46">
        <v>0.26600000000000007</v>
      </c>
      <c r="V15" s="46">
        <v>0.27200000000000008</v>
      </c>
      <c r="W15" s="46">
        <v>0.27800000000000008</v>
      </c>
      <c r="X15" s="46">
        <v>0.28400000000000009</v>
      </c>
    </row>
    <row r="16" spans="1:24" outlineLevel="1">
      <c r="A16" s="12"/>
      <c r="B16" s="23"/>
      <c r="C16" s="24"/>
      <c r="D16" s="25" t="s">
        <v>18</v>
      </c>
      <c r="E16" s="25"/>
      <c r="F16" s="14"/>
      <c r="G16" s="26"/>
      <c r="H16" s="27"/>
      <c r="I16" s="25"/>
      <c r="J16" s="41">
        <f t="shared" ref="J16:X16" si="0">SUM(J12:J15)</f>
        <v>1</v>
      </c>
      <c r="K16" s="41">
        <f t="shared" si="0"/>
        <v>1</v>
      </c>
      <c r="L16" s="41">
        <f t="shared" si="0"/>
        <v>1</v>
      </c>
      <c r="M16" s="41">
        <f t="shared" si="0"/>
        <v>1</v>
      </c>
      <c r="N16" s="41">
        <f t="shared" si="0"/>
        <v>1</v>
      </c>
      <c r="O16" s="41">
        <f t="shared" si="0"/>
        <v>1</v>
      </c>
      <c r="P16" s="41">
        <f t="shared" si="0"/>
        <v>1</v>
      </c>
      <c r="Q16" s="41">
        <f t="shared" si="0"/>
        <v>1</v>
      </c>
      <c r="R16" s="41">
        <f t="shared" si="0"/>
        <v>1</v>
      </c>
      <c r="S16" s="41">
        <f t="shared" si="0"/>
        <v>1</v>
      </c>
      <c r="T16" s="41">
        <f t="shared" si="0"/>
        <v>1</v>
      </c>
      <c r="U16" s="41">
        <f t="shared" si="0"/>
        <v>1</v>
      </c>
      <c r="V16" s="41">
        <f t="shared" si="0"/>
        <v>1</v>
      </c>
      <c r="W16" s="41">
        <f t="shared" si="0"/>
        <v>1</v>
      </c>
      <c r="X16" s="41">
        <f t="shared" si="0"/>
        <v>1</v>
      </c>
    </row>
    <row r="17" spans="1:24" outlineLevel="1">
      <c r="A17" s="12"/>
      <c r="B17" s="23"/>
      <c r="C17" s="24"/>
      <c r="D17" s="25"/>
      <c r="E17" s="25"/>
      <c r="F17" s="14"/>
      <c r="G17" s="26"/>
      <c r="H17" s="27"/>
      <c r="I17" s="25"/>
      <c r="J17" s="27"/>
      <c r="K17" s="27"/>
      <c r="L17" s="27"/>
      <c r="M17" s="27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</row>
    <row r="18" spans="1:24">
      <c r="A18" s="15"/>
      <c r="B18" s="20">
        <v>1.1000000000000001</v>
      </c>
      <c r="C18" s="21" t="s">
        <v>0</v>
      </c>
      <c r="D18" s="16"/>
      <c r="E18" s="25"/>
      <c r="F18" s="14"/>
      <c r="G18" s="26"/>
      <c r="H18" s="27"/>
      <c r="I18" s="25"/>
      <c r="J18" s="27"/>
      <c r="K18" s="27"/>
      <c r="L18" s="27"/>
      <c r="M18" s="27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</row>
    <row r="19" spans="1:24" outlineLevel="1">
      <c r="A19" s="12"/>
      <c r="B19" s="23"/>
      <c r="C19" s="24"/>
      <c r="D19" s="25"/>
      <c r="E19" s="25"/>
      <c r="F19" s="14"/>
      <c r="G19" s="26"/>
      <c r="H19" s="13"/>
      <c r="I19" s="40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</row>
    <row r="20" spans="1:24" outlineLevel="1">
      <c r="A20" s="12"/>
      <c r="B20" s="23"/>
      <c r="C20" s="24"/>
      <c r="D20" s="32" t="str">
        <f>C18</f>
        <v>完成品数量</v>
      </c>
      <c r="E20" s="25"/>
      <c r="F20" s="14"/>
      <c r="G20" s="26"/>
      <c r="H20" s="13"/>
      <c r="I20" s="25"/>
      <c r="J20" s="47">
        <v>5110000</v>
      </c>
      <c r="K20" s="47">
        <v>5621000</v>
      </c>
      <c r="L20" s="47">
        <v>6183100.0000000009</v>
      </c>
      <c r="M20" s="47">
        <v>6801410.0000000019</v>
      </c>
      <c r="N20" s="47">
        <v>7481551.0000000028</v>
      </c>
      <c r="O20" s="47">
        <v>8229706.1000000034</v>
      </c>
      <c r="P20" s="47">
        <v>9052676.7100000046</v>
      </c>
      <c r="Q20" s="47">
        <v>9957944.3810000066</v>
      </c>
      <c r="R20" s="47">
        <v>10953738.819100007</v>
      </c>
      <c r="S20" s="47">
        <v>12049112.701010009</v>
      </c>
      <c r="T20" s="47">
        <v>13254023.971111011</v>
      </c>
      <c r="U20" s="47">
        <v>14579426.368222114</v>
      </c>
      <c r="V20" s="47">
        <v>16037369.005044326</v>
      </c>
      <c r="W20" s="47">
        <v>17641105.905548759</v>
      </c>
      <c r="X20" s="47">
        <v>19405216.496103637</v>
      </c>
    </row>
    <row r="21" spans="1:24" outlineLevel="1">
      <c r="A21" s="12"/>
      <c r="B21" s="30"/>
      <c r="C21" s="24"/>
      <c r="D21" s="25"/>
      <c r="E21" s="25"/>
      <c r="F21" s="14"/>
      <c r="G21" s="26"/>
      <c r="H21" s="13"/>
      <c r="I21" s="40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4">
      <c r="A22" s="15"/>
      <c r="B22" s="20">
        <v>1.2</v>
      </c>
      <c r="C22" s="21" t="s">
        <v>1</v>
      </c>
      <c r="D22" s="16"/>
      <c r="E22" s="25"/>
      <c r="F22" s="14"/>
      <c r="G22" s="26"/>
      <c r="H22" s="27"/>
      <c r="I22" s="25"/>
      <c r="J22" s="27"/>
      <c r="K22" s="27"/>
      <c r="L22" s="27"/>
      <c r="M22" s="27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 spans="1:24" outlineLevel="1">
      <c r="A23" s="12"/>
      <c r="B23" s="36"/>
      <c r="C23" s="24"/>
      <c r="D23" s="25"/>
      <c r="E23" s="25"/>
      <c r="F23" s="14"/>
      <c r="G23" s="26"/>
      <c r="H23" s="13"/>
      <c r="I23" s="40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</row>
    <row r="24" spans="1:24" outlineLevel="1">
      <c r="A24" s="12"/>
      <c r="B24" s="36"/>
      <c r="C24" s="24"/>
      <c r="D24" s="32" t="str">
        <f>C22</f>
        <v>販売単価</v>
      </c>
      <c r="E24" s="25"/>
      <c r="F24" s="14"/>
      <c r="G24" s="48">
        <v>15</v>
      </c>
      <c r="H24" s="13"/>
      <c r="I24" s="25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</row>
    <row r="25" spans="1:24" outlineLevel="1">
      <c r="A25" s="12"/>
      <c r="B25" s="12"/>
      <c r="C25" s="24"/>
      <c r="D25" s="25"/>
      <c r="E25" s="25"/>
      <c r="F25" s="14"/>
      <c r="G25" s="26"/>
      <c r="H25" s="13"/>
      <c r="I25" s="40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</row>
    <row r="26" spans="1:24"/>
    <row r="27" spans="1:24"/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showGridLines="0" tabSelected="1" zoomScale="130" zoomScaleNormal="130" workbookViewId="0">
      <pane xSplit="9" ySplit="6" topLeftCell="J7" activePane="bottomRight" state="frozen"/>
      <selection activeCell="D15" sqref="D15:X15"/>
      <selection pane="topRight" activeCell="D15" sqref="D15:X15"/>
      <selection pane="bottomLeft" activeCell="D15" sqref="D15:X15"/>
      <selection pane="bottomRight" activeCell="J7" sqref="J7"/>
    </sheetView>
  </sheetViews>
  <sheetFormatPr defaultColWidth="0" defaultRowHeight="13.5" customHeight="1" zeroHeight="1" outlineLevelRow="1"/>
  <cols>
    <col min="1" max="24" width="9" style="3" customWidth="1"/>
    <col min="25" max="16384" width="9" style="3" hidden="1"/>
  </cols>
  <sheetData>
    <row r="1" spans="1:24" ht="15.75">
      <c r="A1" s="1" t="s">
        <v>7</v>
      </c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5.75">
      <c r="A2" s="1" t="str">
        <f ca="1">RIGHT(CELL("filename",A1),LEN(CELL("filename",A1))-FIND("]",CELL("filename",A1)))</f>
        <v>直接リンク</v>
      </c>
      <c r="B2" s="1"/>
      <c r="C2" s="1"/>
      <c r="D2" s="1"/>
      <c r="E2" s="1"/>
      <c r="F2" s="2"/>
      <c r="G2" s="1"/>
      <c r="H2" s="1"/>
      <c r="I2" s="4" t="s">
        <v>8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1</v>
      </c>
      <c r="P2" s="5">
        <v>2</v>
      </c>
      <c r="Q2" s="5">
        <v>3</v>
      </c>
      <c r="R2" s="5">
        <v>4</v>
      </c>
      <c r="S2" s="5">
        <v>5</v>
      </c>
      <c r="T2" s="5">
        <v>6</v>
      </c>
      <c r="U2" s="5">
        <v>7</v>
      </c>
      <c r="V2" s="5">
        <v>8</v>
      </c>
      <c r="W2" s="5">
        <v>9</v>
      </c>
      <c r="X2" s="5">
        <v>10</v>
      </c>
    </row>
    <row r="3" spans="1:24" ht="15.75">
      <c r="A3" s="1"/>
      <c r="B3" s="1"/>
      <c r="C3" s="1"/>
      <c r="D3" s="1"/>
      <c r="E3" s="1"/>
      <c r="F3" s="2"/>
      <c r="G3" s="1"/>
      <c r="H3" s="1"/>
      <c r="I3" s="4" t="s">
        <v>9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1</v>
      </c>
      <c r="P3" s="6">
        <v>1</v>
      </c>
      <c r="Q3" s="6">
        <v>1</v>
      </c>
      <c r="R3" s="6">
        <v>1</v>
      </c>
      <c r="S3" s="6">
        <v>1</v>
      </c>
      <c r="T3" s="6">
        <v>1</v>
      </c>
      <c r="U3" s="6">
        <v>1</v>
      </c>
      <c r="V3" s="6">
        <v>1</v>
      </c>
      <c r="W3" s="6">
        <v>1</v>
      </c>
      <c r="X3" s="6">
        <v>1</v>
      </c>
    </row>
    <row r="4" spans="1:24" ht="15.75">
      <c r="A4" s="1"/>
      <c r="B4" s="1"/>
      <c r="C4" s="1"/>
      <c r="D4" s="1"/>
      <c r="E4" s="1"/>
      <c r="F4" s="2"/>
      <c r="G4" s="1"/>
      <c r="H4" s="1"/>
      <c r="I4" s="4" t="s">
        <v>10</v>
      </c>
      <c r="J4" s="7">
        <v>40909</v>
      </c>
      <c r="K4" s="7">
        <v>41275</v>
      </c>
      <c r="L4" s="7">
        <v>41640</v>
      </c>
      <c r="M4" s="7">
        <v>42005</v>
      </c>
      <c r="N4" s="7">
        <v>42370</v>
      </c>
      <c r="O4" s="7">
        <v>42736</v>
      </c>
      <c r="P4" s="7">
        <v>43101</v>
      </c>
      <c r="Q4" s="7">
        <v>43466</v>
      </c>
      <c r="R4" s="7">
        <v>43831</v>
      </c>
      <c r="S4" s="7">
        <v>44197</v>
      </c>
      <c r="T4" s="7">
        <v>44562</v>
      </c>
      <c r="U4" s="7">
        <v>44927</v>
      </c>
      <c r="V4" s="7">
        <v>45292</v>
      </c>
      <c r="W4" s="7">
        <v>45658</v>
      </c>
      <c r="X4" s="7">
        <v>46023</v>
      </c>
    </row>
    <row r="5" spans="1:24" ht="15.75">
      <c r="A5" s="8"/>
      <c r="B5" s="1"/>
      <c r="C5" s="1"/>
      <c r="D5" s="1"/>
      <c r="E5" s="1"/>
      <c r="F5" s="2"/>
      <c r="G5" s="1"/>
      <c r="H5" s="1"/>
      <c r="I5" s="4" t="s">
        <v>11</v>
      </c>
      <c r="J5" s="7">
        <v>41274</v>
      </c>
      <c r="K5" s="7">
        <v>41639</v>
      </c>
      <c r="L5" s="7">
        <v>42004</v>
      </c>
      <c r="M5" s="7">
        <v>42369</v>
      </c>
      <c r="N5" s="7">
        <v>42735</v>
      </c>
      <c r="O5" s="7">
        <v>43100</v>
      </c>
      <c r="P5" s="7">
        <v>43465</v>
      </c>
      <c r="Q5" s="7">
        <v>43830</v>
      </c>
      <c r="R5" s="7">
        <v>44196</v>
      </c>
      <c r="S5" s="7">
        <v>44561</v>
      </c>
      <c r="T5" s="7">
        <v>44926</v>
      </c>
      <c r="U5" s="7">
        <v>45291</v>
      </c>
      <c r="V5" s="7">
        <v>45657</v>
      </c>
      <c r="W5" s="7">
        <v>46022</v>
      </c>
      <c r="X5" s="7">
        <v>46387</v>
      </c>
    </row>
    <row r="6" spans="1:24" ht="15.75">
      <c r="A6" s="1"/>
      <c r="B6" s="1"/>
      <c r="C6" s="1"/>
      <c r="D6" s="1"/>
      <c r="E6" s="1"/>
      <c r="F6" s="2"/>
      <c r="G6" s="1"/>
      <c r="H6" s="1"/>
      <c r="I6" s="4" t="s">
        <v>12</v>
      </c>
      <c r="J6" s="9">
        <v>366</v>
      </c>
      <c r="K6" s="9">
        <v>365</v>
      </c>
      <c r="L6" s="9">
        <v>365</v>
      </c>
      <c r="M6" s="9">
        <v>365</v>
      </c>
      <c r="N6" s="9">
        <v>366</v>
      </c>
      <c r="O6" s="9">
        <v>365</v>
      </c>
      <c r="P6" s="9">
        <v>365</v>
      </c>
      <c r="Q6" s="9">
        <v>365</v>
      </c>
      <c r="R6" s="9">
        <v>366</v>
      </c>
      <c r="S6" s="9">
        <v>365</v>
      </c>
      <c r="T6" s="9">
        <v>365</v>
      </c>
      <c r="U6" s="9">
        <v>365</v>
      </c>
      <c r="V6" s="9">
        <v>366</v>
      </c>
      <c r="W6" s="9">
        <v>365</v>
      </c>
      <c r="X6" s="9">
        <v>365</v>
      </c>
    </row>
    <row r="7" spans="1:24" ht="15.75">
      <c r="A7" s="10"/>
      <c r="B7" s="10"/>
      <c r="C7" s="10"/>
      <c r="D7" s="10"/>
      <c r="E7" s="10"/>
      <c r="F7" s="11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1:24" ht="15.75">
      <c r="A8" s="12"/>
      <c r="B8" s="12"/>
      <c r="C8" s="13"/>
      <c r="D8" s="13"/>
      <c r="E8" s="13"/>
      <c r="F8" s="14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</row>
    <row r="9" spans="1:24" ht="15.75">
      <c r="A9" s="15"/>
      <c r="B9" s="15"/>
      <c r="C9" s="16"/>
      <c r="D9" s="16"/>
      <c r="E9" s="16"/>
      <c r="F9" s="17"/>
      <c r="G9" s="18"/>
      <c r="H9" s="18"/>
      <c r="I9" s="16"/>
      <c r="J9" s="18"/>
      <c r="K9" s="16"/>
      <c r="L9" s="16"/>
      <c r="M9" s="16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</row>
    <row r="10" spans="1:24" ht="15.75">
      <c r="A10" s="15"/>
      <c r="B10" s="20">
        <v>1</v>
      </c>
      <c r="C10" s="21" t="s">
        <v>20</v>
      </c>
      <c r="D10" s="16"/>
      <c r="E10" s="16"/>
      <c r="F10" s="17"/>
      <c r="G10" s="18"/>
      <c r="H10" s="18"/>
      <c r="I10" s="16"/>
      <c r="J10" s="18"/>
      <c r="K10" s="16"/>
      <c r="L10" s="16"/>
      <c r="M10" s="16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  <row r="11" spans="1:24" ht="15.75" outlineLevel="1">
      <c r="A11" s="15"/>
      <c r="B11" s="22"/>
      <c r="C11" s="21"/>
      <c r="D11" s="16"/>
      <c r="E11" s="16"/>
      <c r="F11" s="17"/>
      <c r="G11" s="18"/>
      <c r="H11" s="18"/>
      <c r="I11" s="16"/>
      <c r="J11" s="18"/>
      <c r="K11" s="18"/>
      <c r="L11" s="18"/>
      <c r="M11" s="18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</row>
    <row r="12" spans="1:24" ht="15.75" outlineLevel="1">
      <c r="A12" s="12"/>
      <c r="B12" s="23"/>
      <c r="C12" s="24"/>
      <c r="D12" s="25" t="s">
        <v>2</v>
      </c>
      <c r="E12" s="25"/>
      <c r="F12" s="14"/>
      <c r="G12" s="26"/>
      <c r="H12" s="27"/>
      <c r="I12" s="28" t="str">
        <f t="shared" ref="I12:I16" ca="1" si="0">_xlfn.FORMULATEXT(J12)</f>
        <v>=インプット!J12*インプット!J$20</v>
      </c>
      <c r="J12" s="33">
        <f>インプット!J12*インプット!J$20</f>
        <v>2299500</v>
      </c>
      <c r="K12" s="33">
        <f>インプット!K12*インプット!K$20</f>
        <v>2501345</v>
      </c>
      <c r="L12" s="33">
        <f>インプット!L12*インプット!L$20</f>
        <v>2720564.0000000005</v>
      </c>
      <c r="M12" s="33">
        <f>インプット!M12*インプット!M$20</f>
        <v>2958613.350000001</v>
      </c>
      <c r="N12" s="33">
        <f>インプット!N12*インプット!N$20</f>
        <v>3217066.9300000011</v>
      </c>
      <c r="O12" s="33">
        <f>インプット!O12*インプット!O$20</f>
        <v>3497625.0925000012</v>
      </c>
      <c r="P12" s="33">
        <f>インプット!P12*インプット!P$20</f>
        <v>3802124.2182000019</v>
      </c>
      <c r="Q12" s="33">
        <f>インプット!Q12*インプット!Q$20</f>
        <v>4132546.9181150026</v>
      </c>
      <c r="R12" s="33">
        <f>インプット!R12*インプット!R$20</f>
        <v>4491032.9158310024</v>
      </c>
      <c r="S12" s="33">
        <f>インプット!S12*インプット!S$20</f>
        <v>4879890.6439090529</v>
      </c>
      <c r="T12" s="33">
        <f>インプット!T12*インプット!T$20</f>
        <v>5301609.5884444043</v>
      </c>
      <c r="U12" s="33">
        <f>インプット!U12*インプット!U$20</f>
        <v>5758873.4154477343</v>
      </c>
      <c r="V12" s="33">
        <f>インプット!V12*インプット!V$20</f>
        <v>6254573.9119672868</v>
      </c>
      <c r="W12" s="33">
        <f>インプット!W12*インプット!W$20</f>
        <v>6791825.7736362712</v>
      </c>
      <c r="X12" s="33">
        <f>インプット!X12*インプット!X$20</f>
        <v>7373982.2685193811</v>
      </c>
    </row>
    <row r="13" spans="1:24" ht="15.75" outlineLevel="1">
      <c r="A13" s="12"/>
      <c r="B13" s="30"/>
      <c r="C13" s="25"/>
      <c r="D13" s="25" t="s">
        <v>3</v>
      </c>
      <c r="E13" s="25"/>
      <c r="F13" s="14"/>
      <c r="G13" s="26"/>
      <c r="H13" s="27"/>
      <c r="I13" s="28" t="str">
        <f t="shared" ca="1" si="0"/>
        <v>=インプット!J13*インプット!J$20</v>
      </c>
      <c r="J13" s="33">
        <f>インプット!J13*インプット!J$20</f>
        <v>1277500</v>
      </c>
      <c r="K13" s="33">
        <f>インプット!K13*インプット!K$20</f>
        <v>1416492</v>
      </c>
      <c r="L13" s="33">
        <f>インプット!L13*インプット!L$20</f>
        <v>1570507.4000000004</v>
      </c>
      <c r="M13" s="33">
        <f>インプット!M13*インプット!M$20</f>
        <v>1741160.9600000004</v>
      </c>
      <c r="N13" s="33">
        <f>インプット!N13*インプット!N$20</f>
        <v>1930240.1580000008</v>
      </c>
      <c r="O13" s="33">
        <f>インプット!O13*インプット!O$20</f>
        <v>2139723.5860000011</v>
      </c>
      <c r="P13" s="33">
        <f>インプット!P13*インプット!P$20</f>
        <v>2371801.2980200015</v>
      </c>
      <c r="Q13" s="33">
        <f>インプット!Q13*インプット!Q$20</f>
        <v>2628897.3165840018</v>
      </c>
      <c r="R13" s="33">
        <f>インプット!R13*インプット!R$20</f>
        <v>2913694.5258806022</v>
      </c>
      <c r="S13" s="33">
        <f>インプット!S13*インプット!S$20</f>
        <v>3229162.2038706825</v>
      </c>
      <c r="T13" s="33">
        <f>インプット!T13*インプット!T$20</f>
        <v>3578586.4721999732</v>
      </c>
      <c r="U13" s="33">
        <f>インプット!U13*インプット!U$20</f>
        <v>3965603.9721564152</v>
      </c>
      <c r="V13" s="33">
        <f>インプット!V13*インプット!V$20</f>
        <v>4394239.1073821457</v>
      </c>
      <c r="W13" s="33">
        <f>インプット!W13*インプット!W$20</f>
        <v>4868945.2299314579</v>
      </c>
      <c r="X13" s="33">
        <f>インプット!X13*インプット!X$20</f>
        <v>5394650.1859168112</v>
      </c>
    </row>
    <row r="14" spans="1:24" ht="15.75" outlineLevel="1">
      <c r="A14" s="12"/>
      <c r="B14" s="30"/>
      <c r="C14" s="25"/>
      <c r="D14" s="25" t="s">
        <v>4</v>
      </c>
      <c r="E14" s="25"/>
      <c r="F14" s="14"/>
      <c r="G14" s="26"/>
      <c r="H14" s="27"/>
      <c r="I14" s="28" t="str">
        <f t="shared" ca="1" si="0"/>
        <v>=インプット!J14*インプット!J$20</v>
      </c>
      <c r="J14" s="33">
        <f>インプット!J14*インプット!J$20</f>
        <v>511000</v>
      </c>
      <c r="K14" s="33">
        <f>インプット!K14*インプット!K$20</f>
        <v>545236.99999999988</v>
      </c>
      <c r="L14" s="33">
        <f>インプット!L14*インプット!L$20</f>
        <v>581211.40000000061</v>
      </c>
      <c r="M14" s="33">
        <f>インプット!M14*インプット!M$20</f>
        <v>618928.30999999994</v>
      </c>
      <c r="N14" s="33">
        <f>インプット!N14*インプット!N$20</f>
        <v>658376.48800000083</v>
      </c>
      <c r="O14" s="33">
        <f>インプット!O14*インプット!O$20</f>
        <v>699525.01850000001</v>
      </c>
      <c r="P14" s="33">
        <f>インプット!P14*インプット!P$20</f>
        <v>742319.49022000108</v>
      </c>
      <c r="Q14" s="33">
        <f>インプット!Q14*インプット!Q$20</f>
        <v>786677.60609900008</v>
      </c>
      <c r="R14" s="33">
        <f>インプット!R14*インプット!R$20</f>
        <v>832484.15025160136</v>
      </c>
      <c r="S14" s="33">
        <f>インプット!S14*インプット!S$20</f>
        <v>879585.22717373015</v>
      </c>
      <c r="T14" s="33">
        <f>インプット!T14*インプット!T$20</f>
        <v>927781.67797777161</v>
      </c>
      <c r="U14" s="33">
        <f>インプット!U14*インプット!U$20</f>
        <v>976821.56667088089</v>
      </c>
      <c r="V14" s="33">
        <f>インプット!V14*インプット!V$20</f>
        <v>1026391.6163228378</v>
      </c>
      <c r="W14" s="33">
        <f>インプット!W14*インプット!W$20</f>
        <v>1076107.4602384733</v>
      </c>
      <c r="X14" s="33">
        <f>インプット!X14*インプット!X$20</f>
        <v>1125502.556774012</v>
      </c>
    </row>
    <row r="15" spans="1:24" ht="15.75" outlineLevel="1">
      <c r="A15" s="12"/>
      <c r="B15" s="23"/>
      <c r="C15" s="24"/>
      <c r="D15" s="42" t="s">
        <v>5</v>
      </c>
      <c r="E15" s="42"/>
      <c r="F15" s="43"/>
      <c r="G15" s="44"/>
      <c r="H15" s="45"/>
      <c r="I15" s="50" t="str">
        <f t="shared" ca="1" si="0"/>
        <v>=インプット!J15*インプット!J$20</v>
      </c>
      <c r="J15" s="51">
        <f>インプット!J15*インプット!J$20</f>
        <v>1022000</v>
      </c>
      <c r="K15" s="51">
        <f>インプット!K15*インプット!K$20</f>
        <v>1157926</v>
      </c>
      <c r="L15" s="51">
        <f>インプット!L15*インプット!L$20</f>
        <v>1310817.2000000004</v>
      </c>
      <c r="M15" s="51">
        <f>インプット!M15*インプット!M$20</f>
        <v>1482707.3800000006</v>
      </c>
      <c r="N15" s="51">
        <f>インプット!N15*インプット!N$20</f>
        <v>1675867.4240000008</v>
      </c>
      <c r="O15" s="51">
        <f>インプット!O15*インプット!O$20</f>
        <v>1892832.4030000011</v>
      </c>
      <c r="P15" s="51">
        <f>インプット!P15*インプット!P$20</f>
        <v>2136431.7035600017</v>
      </c>
      <c r="Q15" s="51">
        <f>インプット!Q15*インプット!Q$20</f>
        <v>2409822.540202002</v>
      </c>
      <c r="R15" s="51">
        <f>インプット!R15*インプット!R$20</f>
        <v>2716527.2271368024</v>
      </c>
      <c r="S15" s="51">
        <f>インプット!S15*インプット!S$20</f>
        <v>3060474.6260565431</v>
      </c>
      <c r="T15" s="51">
        <f>インプット!T15*インプット!T$20</f>
        <v>3446046.2324888636</v>
      </c>
      <c r="U15" s="51">
        <f>インプット!U15*インプット!U$20</f>
        <v>3878127.4139470831</v>
      </c>
      <c r="V15" s="51">
        <f>インプット!V15*インプット!V$20</f>
        <v>4362164.3693720577</v>
      </c>
      <c r="W15" s="51">
        <f>インプット!W15*インプット!W$20</f>
        <v>4904227.4417425562</v>
      </c>
      <c r="X15" s="51">
        <f>インプット!X15*インプット!X$20</f>
        <v>5511081.4848934347</v>
      </c>
    </row>
    <row r="16" spans="1:24" ht="15.75" outlineLevel="1">
      <c r="A16" s="12"/>
      <c r="B16" s="23"/>
      <c r="C16" s="24"/>
      <c r="D16" s="25" t="s">
        <v>6</v>
      </c>
      <c r="E16" s="25"/>
      <c r="F16" s="14"/>
      <c r="G16" s="26"/>
      <c r="H16" s="27"/>
      <c r="I16" s="28" t="str">
        <f t="shared" ca="1" si="0"/>
        <v>=SUM(J12:J15)</v>
      </c>
      <c r="J16" s="49">
        <f t="shared" ref="J16:X16" si="1">SUM(J12:J15)</f>
        <v>5110000</v>
      </c>
      <c r="K16" s="49">
        <f t="shared" si="1"/>
        <v>5621000</v>
      </c>
      <c r="L16" s="49">
        <f t="shared" si="1"/>
        <v>6183100.0000000009</v>
      </c>
      <c r="M16" s="49">
        <f t="shared" si="1"/>
        <v>6801410.0000000019</v>
      </c>
      <c r="N16" s="35">
        <f t="shared" si="1"/>
        <v>7481551.0000000028</v>
      </c>
      <c r="O16" s="35">
        <f t="shared" si="1"/>
        <v>8229706.1000000034</v>
      </c>
      <c r="P16" s="35">
        <f t="shared" si="1"/>
        <v>9052676.7100000065</v>
      </c>
      <c r="Q16" s="35">
        <f t="shared" si="1"/>
        <v>9957944.3810000066</v>
      </c>
      <c r="R16" s="35">
        <f t="shared" si="1"/>
        <v>10953738.819100007</v>
      </c>
      <c r="S16" s="35">
        <f t="shared" si="1"/>
        <v>12049112.701010009</v>
      </c>
      <c r="T16" s="35">
        <f t="shared" si="1"/>
        <v>13254023.971111013</v>
      </c>
      <c r="U16" s="35">
        <f t="shared" si="1"/>
        <v>14579426.368222114</v>
      </c>
      <c r="V16" s="35">
        <f t="shared" si="1"/>
        <v>16037369.00504433</v>
      </c>
      <c r="W16" s="35">
        <f t="shared" si="1"/>
        <v>17641105.905548759</v>
      </c>
      <c r="X16" s="35">
        <f t="shared" si="1"/>
        <v>19405216.496103641</v>
      </c>
    </row>
    <row r="17" spans="1:24" ht="15.75" outlineLevel="1">
      <c r="A17" s="12"/>
      <c r="B17" s="23"/>
      <c r="C17" s="24"/>
      <c r="D17" s="25"/>
      <c r="E17" s="25"/>
      <c r="F17" s="14"/>
      <c r="G17" s="26"/>
      <c r="H17" s="27"/>
      <c r="I17" s="25"/>
      <c r="J17" s="27"/>
      <c r="K17" s="27"/>
      <c r="L17" s="27"/>
      <c r="M17" s="27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</row>
    <row r="18" spans="1:24" ht="15.75">
      <c r="A18" s="15"/>
      <c r="B18" s="20">
        <v>1.1000000000000001</v>
      </c>
      <c r="C18" s="21" t="s">
        <v>19</v>
      </c>
      <c r="D18" s="16"/>
      <c r="E18" s="25"/>
      <c r="F18" s="14"/>
      <c r="G18" s="26"/>
      <c r="H18" s="27"/>
      <c r="I18" s="25"/>
      <c r="J18" s="27"/>
      <c r="K18" s="27"/>
      <c r="L18" s="27"/>
      <c r="M18" s="27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</row>
    <row r="19" spans="1:24" ht="15.75" outlineLevel="1">
      <c r="A19" s="12"/>
      <c r="B19" s="23"/>
      <c r="C19" s="24"/>
      <c r="D19" s="25"/>
      <c r="E19" s="25"/>
      <c r="F19" s="14"/>
      <c r="G19" s="26"/>
      <c r="H19" s="13"/>
      <c r="I19" s="40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</row>
    <row r="20" spans="1:24" ht="15.75" outlineLevel="1">
      <c r="A20" s="12"/>
      <c r="B20" s="23"/>
      <c r="C20" s="24"/>
      <c r="D20" s="32" t="str">
        <f>C18</f>
        <v>売上高</v>
      </c>
      <c r="E20" s="25"/>
      <c r="F20" s="14"/>
      <c r="G20" s="26"/>
      <c r="H20" s="13"/>
      <c r="I20" s="28" t="str">
        <f t="shared" ref="I20" ca="1" si="2">_xlfn.FORMULATEXT(J20)</f>
        <v>=J16*インプット!$G$24</v>
      </c>
      <c r="J20" s="52">
        <f>J16*インプット!$G$24</f>
        <v>76650000</v>
      </c>
      <c r="K20" s="52">
        <f>K16*インプット!$G$24</f>
        <v>84315000</v>
      </c>
      <c r="L20" s="52">
        <f>L16*インプット!$G$24</f>
        <v>92746500.000000015</v>
      </c>
      <c r="M20" s="52">
        <f>M16*インプット!$G$24</f>
        <v>102021150.00000003</v>
      </c>
      <c r="N20" s="52">
        <f>N16*インプット!$G$24</f>
        <v>112223265.00000004</v>
      </c>
      <c r="O20" s="52">
        <f>O16*インプット!$G$24</f>
        <v>123445591.50000004</v>
      </c>
      <c r="P20" s="52">
        <f>P16*インプット!$G$24</f>
        <v>135790150.6500001</v>
      </c>
      <c r="Q20" s="52">
        <f>Q16*インプット!$G$24</f>
        <v>149369165.71500009</v>
      </c>
      <c r="R20" s="52">
        <f>R16*インプット!$G$24</f>
        <v>164306082.2865001</v>
      </c>
      <c r="S20" s="52">
        <f>S16*インプット!$G$24</f>
        <v>180736690.51515013</v>
      </c>
      <c r="T20" s="52">
        <f>T16*インプット!$G$24</f>
        <v>198810359.5666652</v>
      </c>
      <c r="U20" s="52">
        <f>U16*インプット!$G$24</f>
        <v>218691395.5233317</v>
      </c>
      <c r="V20" s="52">
        <f>V16*インプット!$G$24</f>
        <v>240560535.07566494</v>
      </c>
      <c r="W20" s="52">
        <f>W16*インプット!$G$24</f>
        <v>264616588.58323139</v>
      </c>
      <c r="X20" s="52">
        <f>X16*インプット!$G$24</f>
        <v>291078247.44155461</v>
      </c>
    </row>
    <row r="21" spans="1:24" ht="15.75" outlineLevel="1">
      <c r="A21" s="12"/>
      <c r="B21" s="30"/>
      <c r="C21" s="24"/>
      <c r="D21" s="25"/>
      <c r="E21" s="25"/>
      <c r="F21" s="14"/>
      <c r="G21" s="26"/>
      <c r="H21" s="13"/>
      <c r="I21" s="40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4" ht="15.75">
      <c r="A22" s="15"/>
      <c r="B22" s="15"/>
      <c r="C22" s="15"/>
      <c r="D22" s="15"/>
      <c r="E22" s="15"/>
      <c r="F22" s="15"/>
      <c r="G22" s="15"/>
      <c r="H22" s="27"/>
      <c r="I22" s="25"/>
      <c r="J22" s="27"/>
      <c r="K22" s="27"/>
      <c r="L22" s="27"/>
      <c r="M22" s="27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 spans="1:24" ht="15.75" hidden="1">
      <c r="A23" s="15"/>
      <c r="B23" s="15"/>
      <c r="C23" s="15"/>
      <c r="D23" s="15"/>
      <c r="E23" s="15"/>
      <c r="F23" s="15"/>
      <c r="G23" s="15"/>
      <c r="H23" s="13"/>
      <c r="I23" s="40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</row>
    <row r="24" spans="1:24" ht="15.75" hidden="1">
      <c r="A24" s="15"/>
      <c r="B24" s="15"/>
      <c r="C24" s="15"/>
      <c r="D24" s="15"/>
      <c r="E24" s="15"/>
      <c r="F24" s="15"/>
      <c r="G24" s="15"/>
      <c r="H24" s="13"/>
      <c r="I24" s="25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</row>
    <row r="25" spans="1:24" ht="15.75" hidden="1">
      <c r="A25" s="12"/>
      <c r="B25" s="12"/>
      <c r="C25" s="24"/>
      <c r="D25" s="25"/>
      <c r="E25" s="25"/>
      <c r="F25" s="14"/>
      <c r="G25" s="26"/>
      <c r="H25" s="13"/>
      <c r="I25" s="40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</row>
    <row r="26" spans="1:24" ht="15.75" hidden="1"/>
    <row r="27" spans="1:24" ht="15.75" hidden="1"/>
    <row r="28" spans="1:24" ht="13.5" hidden="1" customHeight="1"/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showGridLines="0" zoomScale="130" zoomScaleNormal="13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J7" sqref="J7"/>
    </sheetView>
  </sheetViews>
  <sheetFormatPr defaultColWidth="0" defaultRowHeight="13.5" customHeight="1" outlineLevelRow="1"/>
  <cols>
    <col min="1" max="24" width="9" style="3" customWidth="1"/>
    <col min="25" max="16384" width="9" style="3" hidden="1"/>
  </cols>
  <sheetData>
    <row r="1" spans="1:24" ht="15.75">
      <c r="A1" s="1" t="s">
        <v>7</v>
      </c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5.75">
      <c r="A2" s="1" t="str">
        <f ca="1">RIGHT(CELL("filename",A1),LEN(CELL("filename",A1))-FIND("]",CELL("filename",A1)))</f>
        <v>経由</v>
      </c>
      <c r="B2" s="1"/>
      <c r="C2" s="1"/>
      <c r="D2" s="1"/>
      <c r="E2" s="1"/>
      <c r="F2" s="2"/>
      <c r="G2" s="1"/>
      <c r="H2" s="1"/>
      <c r="I2" s="4" t="s">
        <v>8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1</v>
      </c>
      <c r="P2" s="5">
        <v>2</v>
      </c>
      <c r="Q2" s="5">
        <v>3</v>
      </c>
      <c r="R2" s="5">
        <v>4</v>
      </c>
      <c r="S2" s="5">
        <v>5</v>
      </c>
      <c r="T2" s="5">
        <v>6</v>
      </c>
      <c r="U2" s="5">
        <v>7</v>
      </c>
      <c r="V2" s="5">
        <v>8</v>
      </c>
      <c r="W2" s="5">
        <v>9</v>
      </c>
      <c r="X2" s="5">
        <v>10</v>
      </c>
    </row>
    <row r="3" spans="1:24" ht="15.75">
      <c r="A3" s="1"/>
      <c r="B3" s="1"/>
      <c r="C3" s="1"/>
      <c r="D3" s="1"/>
      <c r="E3" s="1"/>
      <c r="F3" s="2"/>
      <c r="G3" s="1"/>
      <c r="H3" s="1"/>
      <c r="I3" s="4" t="s">
        <v>9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1</v>
      </c>
      <c r="P3" s="6">
        <v>1</v>
      </c>
      <c r="Q3" s="6">
        <v>1</v>
      </c>
      <c r="R3" s="6">
        <v>1</v>
      </c>
      <c r="S3" s="6">
        <v>1</v>
      </c>
      <c r="T3" s="6">
        <v>1</v>
      </c>
      <c r="U3" s="6">
        <v>1</v>
      </c>
      <c r="V3" s="6">
        <v>1</v>
      </c>
      <c r="W3" s="6">
        <v>1</v>
      </c>
      <c r="X3" s="6">
        <v>1</v>
      </c>
    </row>
    <row r="4" spans="1:24" ht="15.75">
      <c r="A4" s="1"/>
      <c r="B4" s="1"/>
      <c r="C4" s="1"/>
      <c r="D4" s="1"/>
      <c r="E4" s="1"/>
      <c r="F4" s="2"/>
      <c r="G4" s="1"/>
      <c r="H4" s="1"/>
      <c r="I4" s="4" t="s">
        <v>10</v>
      </c>
      <c r="J4" s="7">
        <v>40909</v>
      </c>
      <c r="K4" s="7">
        <v>41275</v>
      </c>
      <c r="L4" s="7">
        <v>41640</v>
      </c>
      <c r="M4" s="7">
        <v>42005</v>
      </c>
      <c r="N4" s="7">
        <v>42370</v>
      </c>
      <c r="O4" s="7">
        <v>42736</v>
      </c>
      <c r="P4" s="7">
        <v>43101</v>
      </c>
      <c r="Q4" s="7">
        <v>43466</v>
      </c>
      <c r="R4" s="7">
        <v>43831</v>
      </c>
      <c r="S4" s="7">
        <v>44197</v>
      </c>
      <c r="T4" s="7">
        <v>44562</v>
      </c>
      <c r="U4" s="7">
        <v>44927</v>
      </c>
      <c r="V4" s="7">
        <v>45292</v>
      </c>
      <c r="W4" s="7">
        <v>45658</v>
      </c>
      <c r="X4" s="7">
        <v>46023</v>
      </c>
    </row>
    <row r="5" spans="1:24" ht="15.75">
      <c r="A5" s="8"/>
      <c r="B5" s="1"/>
      <c r="C5" s="1"/>
      <c r="D5" s="1"/>
      <c r="E5" s="1"/>
      <c r="F5" s="2"/>
      <c r="G5" s="1"/>
      <c r="H5" s="1"/>
      <c r="I5" s="4" t="s">
        <v>11</v>
      </c>
      <c r="J5" s="7">
        <v>41274</v>
      </c>
      <c r="K5" s="7">
        <v>41639</v>
      </c>
      <c r="L5" s="7">
        <v>42004</v>
      </c>
      <c r="M5" s="7">
        <v>42369</v>
      </c>
      <c r="N5" s="7">
        <v>42735</v>
      </c>
      <c r="O5" s="7">
        <v>43100</v>
      </c>
      <c r="P5" s="7">
        <v>43465</v>
      </c>
      <c r="Q5" s="7">
        <v>43830</v>
      </c>
      <c r="R5" s="7">
        <v>44196</v>
      </c>
      <c r="S5" s="7">
        <v>44561</v>
      </c>
      <c r="T5" s="7">
        <v>44926</v>
      </c>
      <c r="U5" s="7">
        <v>45291</v>
      </c>
      <c r="V5" s="7">
        <v>45657</v>
      </c>
      <c r="W5" s="7">
        <v>46022</v>
      </c>
      <c r="X5" s="7">
        <v>46387</v>
      </c>
    </row>
    <row r="6" spans="1:24" ht="15.75">
      <c r="A6" s="1"/>
      <c r="B6" s="1"/>
      <c r="C6" s="1"/>
      <c r="D6" s="1"/>
      <c r="E6" s="1"/>
      <c r="F6" s="2"/>
      <c r="G6" s="1"/>
      <c r="H6" s="1"/>
      <c r="I6" s="4" t="s">
        <v>12</v>
      </c>
      <c r="J6" s="9">
        <v>366</v>
      </c>
      <c r="K6" s="9">
        <v>365</v>
      </c>
      <c r="L6" s="9">
        <v>365</v>
      </c>
      <c r="M6" s="9">
        <v>365</v>
      </c>
      <c r="N6" s="9">
        <v>366</v>
      </c>
      <c r="O6" s="9">
        <v>365</v>
      </c>
      <c r="P6" s="9">
        <v>365</v>
      </c>
      <c r="Q6" s="9">
        <v>365</v>
      </c>
      <c r="R6" s="9">
        <v>366</v>
      </c>
      <c r="S6" s="9">
        <v>365</v>
      </c>
      <c r="T6" s="9">
        <v>365</v>
      </c>
      <c r="U6" s="9">
        <v>365</v>
      </c>
      <c r="V6" s="9">
        <v>366</v>
      </c>
      <c r="W6" s="9">
        <v>365</v>
      </c>
      <c r="X6" s="9">
        <v>365</v>
      </c>
    </row>
    <row r="7" spans="1:24" ht="15.75">
      <c r="A7" s="10"/>
      <c r="B7" s="10"/>
      <c r="C7" s="10"/>
      <c r="D7" s="10"/>
      <c r="E7" s="10"/>
      <c r="F7" s="11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1:24" ht="15.75">
      <c r="A8" s="12"/>
      <c r="B8" s="12"/>
      <c r="C8" s="13"/>
      <c r="D8" s="13"/>
      <c r="E8" s="13"/>
      <c r="F8" s="14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</row>
    <row r="9" spans="1:24" ht="15.75">
      <c r="A9" s="15"/>
      <c r="B9" s="15"/>
      <c r="C9" s="16"/>
      <c r="D9" s="16"/>
      <c r="E9" s="16"/>
      <c r="F9" s="17"/>
      <c r="G9" s="18"/>
      <c r="H9" s="18"/>
      <c r="I9" s="16"/>
      <c r="J9" s="18"/>
      <c r="K9" s="16"/>
      <c r="L9" s="16"/>
      <c r="M9" s="16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</row>
    <row r="10" spans="1:24" ht="15.75">
      <c r="A10" s="15"/>
      <c r="B10" s="20">
        <v>1</v>
      </c>
      <c r="C10" s="21" t="s">
        <v>13</v>
      </c>
      <c r="D10" s="16"/>
      <c r="E10" s="16"/>
      <c r="F10" s="17"/>
      <c r="G10" s="18"/>
      <c r="H10" s="18"/>
      <c r="I10" s="16"/>
      <c r="J10" s="18"/>
      <c r="K10" s="16"/>
      <c r="L10" s="16"/>
      <c r="M10" s="16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  <row r="11" spans="1:24" ht="15.75" outlineLevel="1">
      <c r="A11" s="15"/>
      <c r="B11" s="22"/>
      <c r="C11" s="21"/>
      <c r="D11" s="16"/>
      <c r="E11" s="16"/>
      <c r="F11" s="17"/>
      <c r="G11" s="18"/>
      <c r="H11" s="18"/>
      <c r="I11" s="16"/>
      <c r="J11" s="18"/>
      <c r="K11" s="18"/>
      <c r="L11" s="18"/>
      <c r="M11" s="18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</row>
    <row r="12" spans="1:24" ht="15.75" outlineLevel="1">
      <c r="A12" s="12"/>
      <c r="B12" s="23"/>
      <c r="C12" s="24"/>
      <c r="D12" s="25" t="s">
        <v>14</v>
      </c>
      <c r="E12" s="25"/>
      <c r="F12" s="14"/>
      <c r="G12" s="26"/>
      <c r="H12" s="27"/>
      <c r="I12" s="28" t="str">
        <f t="shared" ref="I12:I16" ca="1" si="0">_xlfn.FORMULATEXT(J12)</f>
        <v>=インプット!J12</v>
      </c>
      <c r="J12" s="29">
        <f>インプット!J12</f>
        <v>0.45</v>
      </c>
      <c r="K12" s="29">
        <f>インプット!K12</f>
        <v>0.44500000000000001</v>
      </c>
      <c r="L12" s="29">
        <f>インプット!L12</f>
        <v>0.44</v>
      </c>
      <c r="M12" s="29">
        <f>インプット!M12</f>
        <v>0.435</v>
      </c>
      <c r="N12" s="29">
        <f>インプット!N12</f>
        <v>0.43</v>
      </c>
      <c r="O12" s="29">
        <f>インプット!O12</f>
        <v>0.42499999999999999</v>
      </c>
      <c r="P12" s="29">
        <f>インプット!P12</f>
        <v>0.42</v>
      </c>
      <c r="Q12" s="29">
        <f>インプット!Q12</f>
        <v>0.41499999999999998</v>
      </c>
      <c r="R12" s="29">
        <f>インプット!R12</f>
        <v>0.41</v>
      </c>
      <c r="S12" s="29">
        <f>インプット!S12</f>
        <v>0.40499999999999997</v>
      </c>
      <c r="T12" s="29">
        <f>インプット!T12</f>
        <v>0.39999999999999997</v>
      </c>
      <c r="U12" s="29">
        <f>インプット!U12</f>
        <v>0.39499999999999996</v>
      </c>
      <c r="V12" s="29">
        <f>インプット!V12</f>
        <v>0.38999999999999996</v>
      </c>
      <c r="W12" s="29">
        <f>インプット!W12</f>
        <v>0.38499999999999995</v>
      </c>
      <c r="X12" s="29">
        <f>インプット!X12</f>
        <v>0.37999999999999995</v>
      </c>
    </row>
    <row r="13" spans="1:24" ht="15.75" outlineLevel="1">
      <c r="A13" s="12"/>
      <c r="B13" s="30"/>
      <c r="C13" s="25"/>
      <c r="D13" s="25" t="s">
        <v>15</v>
      </c>
      <c r="E13" s="25"/>
      <c r="F13" s="14"/>
      <c r="G13" s="26"/>
      <c r="H13" s="27"/>
      <c r="I13" s="28" t="str">
        <f t="shared" ca="1" si="0"/>
        <v>=インプット!J13</v>
      </c>
      <c r="J13" s="29">
        <f>インプット!J13</f>
        <v>0.25</v>
      </c>
      <c r="K13" s="29">
        <f>インプット!K13</f>
        <v>0.252</v>
      </c>
      <c r="L13" s="29">
        <f>インプット!L13</f>
        <v>0.254</v>
      </c>
      <c r="M13" s="29">
        <f>インプット!M13</f>
        <v>0.25600000000000001</v>
      </c>
      <c r="N13" s="29">
        <f>インプット!N13</f>
        <v>0.25800000000000001</v>
      </c>
      <c r="O13" s="29">
        <f>インプット!O13</f>
        <v>0.26</v>
      </c>
      <c r="P13" s="29">
        <f>インプット!P13</f>
        <v>0.26200000000000001</v>
      </c>
      <c r="Q13" s="29">
        <f>インプット!Q13</f>
        <v>0.26400000000000001</v>
      </c>
      <c r="R13" s="29">
        <f>インプット!R13</f>
        <v>0.26600000000000001</v>
      </c>
      <c r="S13" s="29">
        <f>インプット!S13</f>
        <v>0.26800000000000002</v>
      </c>
      <c r="T13" s="29">
        <f>インプット!T13</f>
        <v>0.27</v>
      </c>
      <c r="U13" s="29">
        <f>インプット!U13</f>
        <v>0.27200000000000002</v>
      </c>
      <c r="V13" s="29">
        <f>インプット!V13</f>
        <v>0.27400000000000002</v>
      </c>
      <c r="W13" s="29">
        <f>インプット!W13</f>
        <v>0.27600000000000002</v>
      </c>
      <c r="X13" s="29">
        <f>インプット!X13</f>
        <v>0.27800000000000002</v>
      </c>
    </row>
    <row r="14" spans="1:24" ht="15.75" outlineLevel="1">
      <c r="A14" s="12"/>
      <c r="B14" s="30"/>
      <c r="C14" s="25"/>
      <c r="D14" s="25" t="s">
        <v>16</v>
      </c>
      <c r="E14" s="25"/>
      <c r="F14" s="14"/>
      <c r="G14" s="26"/>
      <c r="H14" s="27"/>
      <c r="I14" s="28" t="str">
        <f t="shared" ca="1" si="0"/>
        <v>=インプット!J14</v>
      </c>
      <c r="J14" s="29">
        <f>インプット!J14</f>
        <v>0.1</v>
      </c>
      <c r="K14" s="29">
        <f>インプット!K14</f>
        <v>9.6999999999999975E-2</v>
      </c>
      <c r="L14" s="29">
        <f>インプット!L14</f>
        <v>9.4000000000000083E-2</v>
      </c>
      <c r="M14" s="29">
        <f>インプット!M14</f>
        <v>9.099999999999997E-2</v>
      </c>
      <c r="N14" s="29">
        <f>インプット!N14</f>
        <v>8.8000000000000078E-2</v>
      </c>
      <c r="O14" s="29">
        <f>インプット!O14</f>
        <v>8.4999999999999964E-2</v>
      </c>
      <c r="P14" s="29">
        <f>インプット!P14</f>
        <v>8.2000000000000073E-2</v>
      </c>
      <c r="Q14" s="29">
        <f>インプット!Q14</f>
        <v>7.8999999999999959E-2</v>
      </c>
      <c r="R14" s="29">
        <f>インプット!R14</f>
        <v>7.6000000000000068E-2</v>
      </c>
      <c r="S14" s="29">
        <f>インプット!S14</f>
        <v>7.2999999999999954E-2</v>
      </c>
      <c r="T14" s="29">
        <f>インプット!T14</f>
        <v>7.0000000000000062E-2</v>
      </c>
      <c r="U14" s="29">
        <f>インプット!U14</f>
        <v>6.6999999999999948E-2</v>
      </c>
      <c r="V14" s="29">
        <f>インプット!V14</f>
        <v>6.4000000000000057E-2</v>
      </c>
      <c r="W14" s="29">
        <f>インプット!W14</f>
        <v>6.0999999999999943E-2</v>
      </c>
      <c r="X14" s="29">
        <f>インプット!X14</f>
        <v>5.8000000000000052E-2</v>
      </c>
    </row>
    <row r="15" spans="1:24" ht="15.75" outlineLevel="1">
      <c r="A15" s="12"/>
      <c r="B15" s="23"/>
      <c r="C15" s="24"/>
      <c r="D15" s="42" t="s">
        <v>17</v>
      </c>
      <c r="E15" s="42"/>
      <c r="F15" s="43"/>
      <c r="G15" s="44"/>
      <c r="H15" s="45"/>
      <c r="I15" s="50" t="str">
        <f t="shared" ca="1" si="0"/>
        <v>=インプット!J15</v>
      </c>
      <c r="J15" s="53">
        <f>インプット!J15</f>
        <v>0.2</v>
      </c>
      <c r="K15" s="53">
        <f>インプット!K15</f>
        <v>0.20600000000000002</v>
      </c>
      <c r="L15" s="53">
        <f>インプット!L15</f>
        <v>0.21200000000000002</v>
      </c>
      <c r="M15" s="53">
        <f>インプット!M15</f>
        <v>0.21800000000000003</v>
      </c>
      <c r="N15" s="53">
        <f>インプット!N15</f>
        <v>0.22400000000000003</v>
      </c>
      <c r="O15" s="53">
        <f>インプット!O15</f>
        <v>0.23000000000000004</v>
      </c>
      <c r="P15" s="53">
        <f>インプット!P15</f>
        <v>0.23600000000000004</v>
      </c>
      <c r="Q15" s="53">
        <f>インプット!Q15</f>
        <v>0.24200000000000005</v>
      </c>
      <c r="R15" s="53">
        <f>インプット!R15</f>
        <v>0.24800000000000005</v>
      </c>
      <c r="S15" s="53">
        <f>インプット!S15</f>
        <v>0.25400000000000006</v>
      </c>
      <c r="T15" s="53">
        <f>インプット!T15</f>
        <v>0.26000000000000006</v>
      </c>
      <c r="U15" s="53">
        <f>インプット!U15</f>
        <v>0.26600000000000007</v>
      </c>
      <c r="V15" s="53">
        <f>インプット!V15</f>
        <v>0.27200000000000008</v>
      </c>
      <c r="W15" s="53">
        <f>インプット!W15</f>
        <v>0.27800000000000008</v>
      </c>
      <c r="X15" s="53">
        <f>インプット!X15</f>
        <v>0.28400000000000009</v>
      </c>
    </row>
    <row r="16" spans="1:24" ht="15.75" outlineLevel="1">
      <c r="A16" s="12"/>
      <c r="B16" s="23"/>
      <c r="C16" s="24"/>
      <c r="D16" s="25" t="s">
        <v>18</v>
      </c>
      <c r="E16" s="25"/>
      <c r="F16" s="14"/>
      <c r="G16" s="26"/>
      <c r="H16" s="27"/>
      <c r="I16" s="28" t="str">
        <f t="shared" ca="1" si="0"/>
        <v>=SUM(J12:J15)</v>
      </c>
      <c r="J16" s="41">
        <f t="shared" ref="J16:X16" si="1">SUM(J12:J15)</f>
        <v>1</v>
      </c>
      <c r="K16" s="41">
        <f t="shared" si="1"/>
        <v>1</v>
      </c>
      <c r="L16" s="41">
        <f t="shared" si="1"/>
        <v>1</v>
      </c>
      <c r="M16" s="41">
        <f t="shared" si="1"/>
        <v>1</v>
      </c>
      <c r="N16" s="41">
        <f t="shared" si="1"/>
        <v>1</v>
      </c>
      <c r="O16" s="41">
        <f t="shared" si="1"/>
        <v>1</v>
      </c>
      <c r="P16" s="41">
        <f t="shared" si="1"/>
        <v>1</v>
      </c>
      <c r="Q16" s="41">
        <f t="shared" si="1"/>
        <v>1</v>
      </c>
      <c r="R16" s="41">
        <f t="shared" si="1"/>
        <v>1</v>
      </c>
      <c r="S16" s="41">
        <f t="shared" si="1"/>
        <v>1</v>
      </c>
      <c r="T16" s="41">
        <f t="shared" si="1"/>
        <v>1</v>
      </c>
      <c r="U16" s="41">
        <f t="shared" si="1"/>
        <v>1</v>
      </c>
      <c r="V16" s="41">
        <f t="shared" si="1"/>
        <v>1</v>
      </c>
      <c r="W16" s="41">
        <f t="shared" si="1"/>
        <v>1</v>
      </c>
      <c r="X16" s="41">
        <f t="shared" si="1"/>
        <v>1</v>
      </c>
    </row>
    <row r="17" spans="1:24" ht="15.75" outlineLevel="1">
      <c r="A17" s="12"/>
      <c r="B17" s="23"/>
      <c r="C17" s="24"/>
      <c r="D17" s="25"/>
      <c r="E17" s="25"/>
      <c r="F17" s="14"/>
      <c r="G17" s="26"/>
      <c r="H17" s="27"/>
      <c r="I17" s="28"/>
      <c r="J17" s="27"/>
      <c r="K17" s="27"/>
      <c r="L17" s="27"/>
      <c r="M17" s="27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</row>
    <row r="18" spans="1:24" ht="15.75">
      <c r="A18" s="15"/>
      <c r="B18" s="20">
        <v>1.1000000000000001</v>
      </c>
      <c r="C18" s="21" t="s">
        <v>0</v>
      </c>
      <c r="D18" s="16"/>
      <c r="E18" s="25"/>
      <c r="F18" s="14"/>
      <c r="G18" s="26"/>
      <c r="H18" s="27"/>
      <c r="I18" s="28"/>
      <c r="J18" s="27"/>
      <c r="K18" s="27"/>
      <c r="L18" s="27"/>
      <c r="M18" s="27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</row>
    <row r="19" spans="1:24" ht="15.75" outlineLevel="1">
      <c r="A19" s="12"/>
      <c r="B19" s="23"/>
      <c r="C19" s="24"/>
      <c r="D19" s="25"/>
      <c r="E19" s="25"/>
      <c r="F19" s="14"/>
      <c r="G19" s="26"/>
      <c r="H19" s="13"/>
      <c r="I19" s="31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</row>
    <row r="20" spans="1:24" ht="15.75" outlineLevel="1">
      <c r="A20" s="12"/>
      <c r="B20" s="23"/>
      <c r="C20" s="24"/>
      <c r="D20" s="32" t="str">
        <f>C18</f>
        <v>完成品数量</v>
      </c>
      <c r="E20" s="25"/>
      <c r="F20" s="14"/>
      <c r="G20" s="26"/>
      <c r="H20" s="13"/>
      <c r="I20" s="28" t="str">
        <f t="shared" ref="I20" ca="1" si="2">_xlfn.FORMULATEXT(J20)</f>
        <v>=インプット!J20</v>
      </c>
      <c r="J20" s="33">
        <f>インプット!J20</f>
        <v>5110000</v>
      </c>
      <c r="K20" s="33">
        <f>インプット!K20</f>
        <v>5621000</v>
      </c>
      <c r="L20" s="33">
        <f>インプット!L20</f>
        <v>6183100.0000000009</v>
      </c>
      <c r="M20" s="33">
        <f>インプット!M20</f>
        <v>6801410.0000000019</v>
      </c>
      <c r="N20" s="33">
        <f>インプット!N20</f>
        <v>7481551.0000000028</v>
      </c>
      <c r="O20" s="33">
        <f>インプット!O20</f>
        <v>8229706.1000000034</v>
      </c>
      <c r="P20" s="33">
        <f>インプット!P20</f>
        <v>9052676.7100000046</v>
      </c>
      <c r="Q20" s="33">
        <f>インプット!Q20</f>
        <v>9957944.3810000066</v>
      </c>
      <c r="R20" s="33">
        <f>インプット!R20</f>
        <v>10953738.819100007</v>
      </c>
      <c r="S20" s="33">
        <f>インプット!S20</f>
        <v>12049112.701010009</v>
      </c>
      <c r="T20" s="33">
        <f>インプット!T20</f>
        <v>13254023.971111011</v>
      </c>
      <c r="U20" s="33">
        <f>インプット!U20</f>
        <v>14579426.368222114</v>
      </c>
      <c r="V20" s="33">
        <f>インプット!V20</f>
        <v>16037369.005044326</v>
      </c>
      <c r="W20" s="33">
        <f>インプット!W20</f>
        <v>17641105.905548759</v>
      </c>
      <c r="X20" s="33">
        <f>インプット!X20</f>
        <v>19405216.496103637</v>
      </c>
    </row>
    <row r="21" spans="1:24" ht="15.75" outlineLevel="1">
      <c r="A21" s="12"/>
      <c r="B21" s="30"/>
      <c r="C21" s="24"/>
      <c r="D21" s="25"/>
      <c r="E21" s="25"/>
      <c r="F21" s="14"/>
      <c r="G21" s="26"/>
      <c r="H21" s="13"/>
      <c r="I21" s="31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4" ht="15.75">
      <c r="A22" s="15"/>
      <c r="B22" s="20">
        <v>1.2</v>
      </c>
      <c r="C22" s="21" t="s">
        <v>20</v>
      </c>
      <c r="D22" s="16"/>
      <c r="E22" s="25"/>
      <c r="F22" s="14"/>
      <c r="G22" s="26"/>
      <c r="H22" s="27"/>
      <c r="I22" s="28"/>
      <c r="J22" s="27"/>
      <c r="K22" s="27"/>
      <c r="L22" s="27"/>
      <c r="M22" s="27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 spans="1:24" ht="15.75" outlineLevel="1">
      <c r="A23" s="12"/>
      <c r="B23" s="23"/>
      <c r="C23" s="24"/>
      <c r="D23" s="25"/>
      <c r="E23" s="25"/>
      <c r="F23" s="14"/>
      <c r="G23" s="26"/>
      <c r="H23" s="13"/>
      <c r="I23" s="31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</row>
    <row r="24" spans="1:24" ht="15.75" outlineLevel="1">
      <c r="A24" s="12"/>
      <c r="B24" s="30"/>
      <c r="C24" s="24"/>
      <c r="D24" s="25" t="s">
        <v>14</v>
      </c>
      <c r="E24" s="25"/>
      <c r="F24" s="14"/>
      <c r="G24" s="26"/>
      <c r="H24" s="27"/>
      <c r="I24" s="28" t="str">
        <f t="shared" ref="I24:I28" ca="1" si="3">_xlfn.FORMULATEXT(J24)</f>
        <v>=J12*J$20</v>
      </c>
      <c r="J24" s="35">
        <f t="shared" ref="J24:X24" si="4">J12*J$20</f>
        <v>2299500</v>
      </c>
      <c r="K24" s="35">
        <f t="shared" si="4"/>
        <v>2501345</v>
      </c>
      <c r="L24" s="35">
        <f t="shared" si="4"/>
        <v>2720564.0000000005</v>
      </c>
      <c r="M24" s="35">
        <f t="shared" si="4"/>
        <v>2958613.350000001</v>
      </c>
      <c r="N24" s="35">
        <f t="shared" si="4"/>
        <v>3217066.9300000011</v>
      </c>
      <c r="O24" s="35">
        <f t="shared" si="4"/>
        <v>3497625.0925000012</v>
      </c>
      <c r="P24" s="35">
        <f t="shared" si="4"/>
        <v>3802124.2182000019</v>
      </c>
      <c r="Q24" s="35">
        <f t="shared" si="4"/>
        <v>4132546.9181150026</v>
      </c>
      <c r="R24" s="35">
        <f t="shared" si="4"/>
        <v>4491032.9158310024</v>
      </c>
      <c r="S24" s="35">
        <f t="shared" si="4"/>
        <v>4879890.6439090529</v>
      </c>
      <c r="T24" s="35">
        <f t="shared" si="4"/>
        <v>5301609.5884444043</v>
      </c>
      <c r="U24" s="35">
        <f t="shared" si="4"/>
        <v>5758873.4154477343</v>
      </c>
      <c r="V24" s="35">
        <f t="shared" si="4"/>
        <v>6254573.9119672868</v>
      </c>
      <c r="W24" s="35">
        <f t="shared" si="4"/>
        <v>6791825.7736362712</v>
      </c>
      <c r="X24" s="35">
        <f t="shared" si="4"/>
        <v>7373982.2685193811</v>
      </c>
    </row>
    <row r="25" spans="1:24" ht="15.75" outlineLevel="1">
      <c r="A25" s="12"/>
      <c r="B25" s="30"/>
      <c r="C25" s="24"/>
      <c r="D25" s="25" t="s">
        <v>15</v>
      </c>
      <c r="E25" s="25"/>
      <c r="F25" s="14"/>
      <c r="G25" s="26"/>
      <c r="H25" s="27"/>
      <c r="I25" s="28" t="str">
        <f t="shared" ca="1" si="3"/>
        <v>=J13*J$20</v>
      </c>
      <c r="J25" s="35">
        <f t="shared" ref="J25:X25" si="5">J13*J$20</f>
        <v>1277500</v>
      </c>
      <c r="K25" s="35">
        <f t="shared" si="5"/>
        <v>1416492</v>
      </c>
      <c r="L25" s="35">
        <f t="shared" si="5"/>
        <v>1570507.4000000004</v>
      </c>
      <c r="M25" s="35">
        <f t="shared" si="5"/>
        <v>1741160.9600000004</v>
      </c>
      <c r="N25" s="35">
        <f t="shared" si="5"/>
        <v>1930240.1580000008</v>
      </c>
      <c r="O25" s="35">
        <f t="shared" si="5"/>
        <v>2139723.5860000011</v>
      </c>
      <c r="P25" s="35">
        <f t="shared" si="5"/>
        <v>2371801.2980200015</v>
      </c>
      <c r="Q25" s="35">
        <f t="shared" si="5"/>
        <v>2628897.3165840018</v>
      </c>
      <c r="R25" s="35">
        <f t="shared" si="5"/>
        <v>2913694.5258806022</v>
      </c>
      <c r="S25" s="35">
        <f t="shared" si="5"/>
        <v>3229162.2038706825</v>
      </c>
      <c r="T25" s="35">
        <f t="shared" si="5"/>
        <v>3578586.4721999732</v>
      </c>
      <c r="U25" s="35">
        <f t="shared" si="5"/>
        <v>3965603.9721564152</v>
      </c>
      <c r="V25" s="35">
        <f t="shared" si="5"/>
        <v>4394239.1073821457</v>
      </c>
      <c r="W25" s="35">
        <f t="shared" si="5"/>
        <v>4868945.2299314579</v>
      </c>
      <c r="X25" s="35">
        <f t="shared" si="5"/>
        <v>5394650.1859168112</v>
      </c>
    </row>
    <row r="26" spans="1:24" ht="15.75" outlineLevel="1">
      <c r="A26" s="12"/>
      <c r="B26" s="30"/>
      <c r="C26" s="24"/>
      <c r="D26" s="25" t="s">
        <v>16</v>
      </c>
      <c r="E26" s="25"/>
      <c r="F26" s="14"/>
      <c r="G26" s="26"/>
      <c r="H26" s="27"/>
      <c r="I26" s="28" t="str">
        <f t="shared" ca="1" si="3"/>
        <v>=J14*J$20</v>
      </c>
      <c r="J26" s="35">
        <f t="shared" ref="J26:X26" si="6">J14*J$20</f>
        <v>511000</v>
      </c>
      <c r="K26" s="35">
        <f t="shared" si="6"/>
        <v>545236.99999999988</v>
      </c>
      <c r="L26" s="35">
        <f t="shared" si="6"/>
        <v>581211.40000000061</v>
      </c>
      <c r="M26" s="35">
        <f t="shared" si="6"/>
        <v>618928.30999999994</v>
      </c>
      <c r="N26" s="35">
        <f t="shared" si="6"/>
        <v>658376.48800000083</v>
      </c>
      <c r="O26" s="35">
        <f t="shared" si="6"/>
        <v>699525.01850000001</v>
      </c>
      <c r="P26" s="35">
        <f t="shared" si="6"/>
        <v>742319.49022000108</v>
      </c>
      <c r="Q26" s="35">
        <f t="shared" si="6"/>
        <v>786677.60609900008</v>
      </c>
      <c r="R26" s="35">
        <f t="shared" si="6"/>
        <v>832484.15025160136</v>
      </c>
      <c r="S26" s="35">
        <f t="shared" si="6"/>
        <v>879585.22717373015</v>
      </c>
      <c r="T26" s="35">
        <f t="shared" si="6"/>
        <v>927781.67797777161</v>
      </c>
      <c r="U26" s="35">
        <f t="shared" si="6"/>
        <v>976821.56667088089</v>
      </c>
      <c r="V26" s="35">
        <f t="shared" si="6"/>
        <v>1026391.6163228378</v>
      </c>
      <c r="W26" s="35">
        <f t="shared" si="6"/>
        <v>1076107.4602384733</v>
      </c>
      <c r="X26" s="35">
        <f t="shared" si="6"/>
        <v>1125502.556774012</v>
      </c>
    </row>
    <row r="27" spans="1:24" ht="15.75" outlineLevel="1">
      <c r="A27" s="15"/>
      <c r="D27" s="42" t="s">
        <v>17</v>
      </c>
      <c r="E27" s="42"/>
      <c r="F27" s="43"/>
      <c r="G27" s="44"/>
      <c r="H27" s="45"/>
      <c r="I27" s="50" t="str">
        <f t="shared" ca="1" si="3"/>
        <v>=J15*J$20</v>
      </c>
      <c r="J27" s="54">
        <f t="shared" ref="J27:X27" si="7">J15*J$20</f>
        <v>1022000</v>
      </c>
      <c r="K27" s="54">
        <f t="shared" si="7"/>
        <v>1157926</v>
      </c>
      <c r="L27" s="54">
        <f t="shared" si="7"/>
        <v>1310817.2000000004</v>
      </c>
      <c r="M27" s="54">
        <f t="shared" si="7"/>
        <v>1482707.3800000006</v>
      </c>
      <c r="N27" s="54">
        <f t="shared" si="7"/>
        <v>1675867.4240000008</v>
      </c>
      <c r="O27" s="54">
        <f t="shared" si="7"/>
        <v>1892832.4030000011</v>
      </c>
      <c r="P27" s="54">
        <f t="shared" si="7"/>
        <v>2136431.7035600017</v>
      </c>
      <c r="Q27" s="54">
        <f t="shared" si="7"/>
        <v>2409822.540202002</v>
      </c>
      <c r="R27" s="54">
        <f t="shared" si="7"/>
        <v>2716527.2271368024</v>
      </c>
      <c r="S27" s="54">
        <f t="shared" si="7"/>
        <v>3060474.6260565431</v>
      </c>
      <c r="T27" s="54">
        <f t="shared" si="7"/>
        <v>3446046.2324888636</v>
      </c>
      <c r="U27" s="54">
        <f t="shared" si="7"/>
        <v>3878127.4139470831</v>
      </c>
      <c r="V27" s="54">
        <f t="shared" si="7"/>
        <v>4362164.3693720577</v>
      </c>
      <c r="W27" s="54">
        <f t="shared" si="7"/>
        <v>4904227.4417425562</v>
      </c>
      <c r="X27" s="54">
        <f t="shared" si="7"/>
        <v>5511081.4848934347</v>
      </c>
    </row>
    <row r="28" spans="1:24" ht="15.75" outlineLevel="1">
      <c r="A28" s="12"/>
      <c r="B28" s="36"/>
      <c r="C28" s="24"/>
      <c r="D28" s="25" t="s">
        <v>18</v>
      </c>
      <c r="E28" s="25"/>
      <c r="F28" s="14"/>
      <c r="G28" s="26"/>
      <c r="H28" s="27"/>
      <c r="I28" s="28" t="str">
        <f t="shared" ca="1" si="3"/>
        <v>=SUM(J24:J27)</v>
      </c>
      <c r="J28" s="35">
        <f t="shared" ref="J28:X28" si="8">SUM(J24:J27)</f>
        <v>5110000</v>
      </c>
      <c r="K28" s="35">
        <f t="shared" si="8"/>
        <v>5621000</v>
      </c>
      <c r="L28" s="35">
        <f t="shared" si="8"/>
        <v>6183100.0000000009</v>
      </c>
      <c r="M28" s="35">
        <f t="shared" si="8"/>
        <v>6801410.0000000019</v>
      </c>
      <c r="N28" s="35">
        <f t="shared" si="8"/>
        <v>7481551.0000000028</v>
      </c>
      <c r="O28" s="35">
        <f t="shared" si="8"/>
        <v>8229706.1000000034</v>
      </c>
      <c r="P28" s="35">
        <f t="shared" si="8"/>
        <v>9052676.7100000065</v>
      </c>
      <c r="Q28" s="35">
        <f t="shared" si="8"/>
        <v>9957944.3810000066</v>
      </c>
      <c r="R28" s="35">
        <f t="shared" si="8"/>
        <v>10953738.819100007</v>
      </c>
      <c r="S28" s="35">
        <f t="shared" si="8"/>
        <v>12049112.701010009</v>
      </c>
      <c r="T28" s="35">
        <f t="shared" si="8"/>
        <v>13254023.971111013</v>
      </c>
      <c r="U28" s="35">
        <f t="shared" si="8"/>
        <v>14579426.368222114</v>
      </c>
      <c r="V28" s="35">
        <f t="shared" si="8"/>
        <v>16037369.00504433</v>
      </c>
      <c r="W28" s="35">
        <f t="shared" si="8"/>
        <v>17641105.905548759</v>
      </c>
      <c r="X28" s="35">
        <f t="shared" si="8"/>
        <v>19405216.496103641</v>
      </c>
    </row>
    <row r="29" spans="1:24" ht="15.75" outlineLevel="1">
      <c r="A29" s="12"/>
      <c r="B29" s="36"/>
      <c r="C29" s="24"/>
      <c r="H29" s="13"/>
      <c r="I29" s="28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</row>
    <row r="30" spans="1:24" ht="15.75" outlineLevel="1">
      <c r="A30" s="12"/>
      <c r="B30" s="12"/>
      <c r="C30" s="24"/>
      <c r="D30" s="25"/>
      <c r="E30" s="25"/>
      <c r="F30" s="14"/>
      <c r="G30" s="26"/>
      <c r="H30" s="13"/>
      <c r="I30" s="31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</row>
    <row r="31" spans="1:24" ht="15.75">
      <c r="B31" s="20">
        <v>1.2</v>
      </c>
      <c r="C31" s="21" t="s">
        <v>19</v>
      </c>
      <c r="I31" s="38"/>
    </row>
    <row r="32" spans="1:24" ht="15.75">
      <c r="I32" s="38"/>
    </row>
    <row r="33" spans="4:24" ht="13.5" customHeight="1">
      <c r="D33" s="32" t="str">
        <f>C31</f>
        <v>売上高</v>
      </c>
      <c r="E33" s="25"/>
      <c r="F33" s="14"/>
      <c r="G33" s="39">
        <f>インプット!G24</f>
        <v>15</v>
      </c>
      <c r="I33" s="28" t="str">
        <f t="shared" ref="I33" ca="1" si="9">_xlfn.FORMULATEXT(J33)</f>
        <v>=J28*$G33</v>
      </c>
      <c r="J33" s="35">
        <f t="shared" ref="J33:X33" si="10">J28*$G33</f>
        <v>76650000</v>
      </c>
      <c r="K33" s="35">
        <f t="shared" si="10"/>
        <v>84315000</v>
      </c>
      <c r="L33" s="35">
        <f t="shared" si="10"/>
        <v>92746500.000000015</v>
      </c>
      <c r="M33" s="35">
        <f t="shared" si="10"/>
        <v>102021150.00000003</v>
      </c>
      <c r="N33" s="35">
        <f t="shared" si="10"/>
        <v>112223265.00000004</v>
      </c>
      <c r="O33" s="35">
        <f t="shared" si="10"/>
        <v>123445591.50000004</v>
      </c>
      <c r="P33" s="35">
        <f t="shared" si="10"/>
        <v>135790150.6500001</v>
      </c>
      <c r="Q33" s="35">
        <f t="shared" si="10"/>
        <v>149369165.71500009</v>
      </c>
      <c r="R33" s="35">
        <f t="shared" si="10"/>
        <v>164306082.2865001</v>
      </c>
      <c r="S33" s="35">
        <f t="shared" si="10"/>
        <v>180736690.51515013</v>
      </c>
      <c r="T33" s="35">
        <f t="shared" si="10"/>
        <v>198810359.5666652</v>
      </c>
      <c r="U33" s="35">
        <f t="shared" si="10"/>
        <v>218691395.5233317</v>
      </c>
      <c r="V33" s="35">
        <f t="shared" si="10"/>
        <v>240560535.07566494</v>
      </c>
      <c r="W33" s="35">
        <f t="shared" si="10"/>
        <v>264616588.58323139</v>
      </c>
      <c r="X33" s="35">
        <f t="shared" si="10"/>
        <v>291078247.44155461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インプット</vt:lpstr>
      <vt:lpstr>直接リンク</vt:lpstr>
      <vt:lpstr>経由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 Hattori</dc:creator>
  <cp:lastModifiedBy>Hiromi Hattori</cp:lastModifiedBy>
  <dcterms:created xsi:type="dcterms:W3CDTF">2018-11-21T07:00:53Z</dcterms:created>
  <dcterms:modified xsi:type="dcterms:W3CDTF">2020-03-10T05:10:12Z</dcterms:modified>
</cp:coreProperties>
</file>